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.wiehenbrauk\Nextcloud\00 Admin\"/>
    </mc:Choice>
  </mc:AlternateContent>
  <xr:revisionPtr revIDLastSave="0" documentId="13_ncr:1_{EE75C278-A1CB-4E8F-BFC8-0BFAD87CC2FC}" xr6:coauthVersionLast="47" xr6:coauthVersionMax="47" xr10:uidLastSave="{00000000-0000-0000-0000-000000000000}"/>
  <workbookProtection workbookAlgorithmName="SHA-512" workbookHashValue="MMnUbUwLa9awiE7N4MIzcOlhf2IKp9CZBL1ULAWWiDwDqYejwYrhCiBeODGC+i0oPv2gLk+ahCO6BrUJSitMBg==" workbookSaltValue="JsAW7WitbJIy7V4CNKbnmA==" workbookSpinCount="100000" lockStructure="1"/>
  <bookViews>
    <workbookView xWindow="-108" yWindow="-108" windowWidth="23256" windowHeight="12576" xr2:uid="{9260328A-1F2B-4440-8B14-0E396640FF4A}"/>
  </bookViews>
  <sheets>
    <sheet name="Gutachten" sheetId="10" r:id="rId1"/>
  </sheets>
  <definedNames>
    <definedName name="_xlnm.Print_Area" localSheetId="0">Gutachten!$B$1:$J$239</definedName>
    <definedName name="_xlnm.Print_Titles" localSheetId="0">Gutachten!$2:$2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E2" i="10" l="1"/>
  <c r="B2" i="10"/>
  <c r="C2" i="10"/>
  <c r="E45" i="10"/>
  <c r="E46" i="10"/>
  <c r="E47" i="10"/>
  <c r="E48" i="10"/>
  <c r="E49" i="10"/>
  <c r="I62" i="10"/>
  <c r="I80" i="10"/>
  <c r="I81" i="10"/>
  <c r="I82" i="10"/>
  <c r="I58" i="10"/>
  <c r="I124" i="10"/>
  <c r="I125" i="10"/>
  <c r="I126" i="10"/>
  <c r="I127" i="10"/>
  <c r="I128" i="10"/>
  <c r="I123" i="10"/>
  <c r="I148" i="10"/>
  <c r="E50" i="10"/>
  <c r="I101" i="10"/>
  <c r="I168" i="10"/>
  <c r="D51" i="10"/>
  <c r="H129" i="10" l="1"/>
  <c r="H83" i="10"/>
  <c r="E51" i="10"/>
  <c r="I172" i="10"/>
  <c r="I171" i="10"/>
  <c r="I170" i="10"/>
  <c r="I169" i="10"/>
  <c r="I104" i="10"/>
  <c r="I149" i="10"/>
  <c r="I147" i="10"/>
  <c r="I103" i="10"/>
  <c r="I102" i="10"/>
  <c r="I61" i="10"/>
  <c r="I60" i="10"/>
  <c r="I59" i="10"/>
  <c r="H63" i="10" l="1"/>
  <c r="H150" i="10"/>
  <c r="H173" i="10"/>
  <c r="H105" i="10"/>
  <c r="D37" i="10"/>
  <c r="H84" i="10" l="1"/>
  <c r="H64" i="10"/>
  <c r="H175" i="10" l="1"/>
  <c r="H174" i="10"/>
  <c r="H152" i="10"/>
  <c r="H151" i="10"/>
  <c r="H131" i="10"/>
  <c r="H130" i="10"/>
  <c r="H107" i="10"/>
  <c r="H106" i="10"/>
  <c r="H65" i="10"/>
  <c r="H85" i="10"/>
  <c r="J86" i="10" s="1"/>
  <c r="F46" i="10" s="1"/>
  <c r="J108" i="10" l="1"/>
  <c r="F47" i="10" s="1"/>
  <c r="J66" i="10"/>
  <c r="F45" i="10" s="1"/>
  <c r="J153" i="10"/>
  <c r="F49" i="10" s="1"/>
  <c r="J176" i="10"/>
  <c r="F50" i="10" s="1"/>
  <c r="J132" i="10"/>
  <c r="F48" i="10" s="1"/>
</calcChain>
</file>

<file path=xl/sharedStrings.xml><?xml version="1.0" encoding="utf-8"?>
<sst xmlns="http://schemas.openxmlformats.org/spreadsheetml/2006/main" count="312" uniqueCount="217">
  <si>
    <t>sehr gut</t>
  </si>
  <si>
    <t>gut</t>
  </si>
  <si>
    <t>befriedigend</t>
  </si>
  <si>
    <t>ausreichend</t>
  </si>
  <si>
    <t>Kriterium</t>
  </si>
  <si>
    <t>Logischer Aufbau</t>
  </si>
  <si>
    <t>Ausgewogenheit</t>
  </si>
  <si>
    <t>Theorieauswahl</t>
  </si>
  <si>
    <t>Korrekte Darstellung der Theorie</t>
  </si>
  <si>
    <t>Kritische Reflexion</t>
  </si>
  <si>
    <t>Kritische Bewertung und Interpretation der Quellen</t>
  </si>
  <si>
    <t>Korrekte äußere Form</t>
  </si>
  <si>
    <t>Perfekte äußere Form ohne Fehler.</t>
  </si>
  <si>
    <t>Fast perfekte Form mit minimalen Fehlern.</t>
  </si>
  <si>
    <t>Zufriedenstellende Form mit kleinen Fehlern.</t>
  </si>
  <si>
    <t>Einige formale Fehler mit erheblichen Mängeln.</t>
  </si>
  <si>
    <t>Viele formale Fehler mit schwerwiegenden Mängeln.</t>
  </si>
  <si>
    <t>Formal korrektes Erstellen der Verzeichnisse</t>
  </si>
  <si>
    <t>Perfekt erstellte Verzeichnisse ohne Fehler.</t>
  </si>
  <si>
    <t>Fast perfekte Verzeichnisse mit minimalen Fehlern.</t>
  </si>
  <si>
    <t>Zufriedenstellende Verzeichnisse mit kleinen Fehlern.</t>
  </si>
  <si>
    <t>Unvollständige oder fehlerhafte Verzeichnisse mit erheblichen Mängeln.</t>
  </si>
  <si>
    <t>Fehlende oder falsche Verzeichnisse mit schwerwiegenden Mängeln.</t>
  </si>
  <si>
    <t>Rechtschreibung, Grammatik und stilistische Qualität</t>
  </si>
  <si>
    <t>Perfekte Sprache und exzellenter Stil ohne Fehler.</t>
  </si>
  <si>
    <t>Guter Stil mit wenigen Fehlern und minimalen Mängeln.</t>
  </si>
  <si>
    <t>Akzeptabler Stil mit gelegentlichen Fehlern.</t>
  </si>
  <si>
    <t>Einige Fehler und mangelhafter Stil mit erheblichen Mängeln.</t>
  </si>
  <si>
    <t>Viele Fehler und schlechter Stil mit schwerwiegenden Mängeln.</t>
  </si>
  <si>
    <t>Perfekte Einhaltung des vorgegebenen Umfangs ohne Abweichungen.</t>
  </si>
  <si>
    <t>Fast im vorgegebenen Umfang mit minimalen Abweichungen.</t>
  </si>
  <si>
    <t>Kleine Abweichungen vom vorgegebenen Umfang.</t>
  </si>
  <si>
    <t>Deutliche über- oder unterschreiten des Umfangs mit erheblichen Abweichungen.</t>
  </si>
  <si>
    <t>Klare und korrekte Zitierweise mit vollständiger Quellenangabe.</t>
  </si>
  <si>
    <t>Gute Zitierweise mit weitgehend vollständiger Quellenangabe.</t>
  </si>
  <si>
    <t>Akzeptable Zitierweise mit einigen Mängeln in der Quellenangabe.</t>
  </si>
  <si>
    <t>Unvollständige oder fehlerhafte Zitierweise und Quellenangabe.</t>
  </si>
  <si>
    <t>1 (sehr gut)</t>
  </si>
  <si>
    <t>2 (gut)</t>
  </si>
  <si>
    <t>3 (befriedigend)</t>
  </si>
  <si>
    <t>4 (ausreichend)</t>
  </si>
  <si>
    <t>5 (mangelhaft)</t>
  </si>
  <si>
    <t>Konsistenz</t>
  </si>
  <si>
    <t>1. Strukturierung</t>
  </si>
  <si>
    <t>2. Theorie</t>
  </si>
  <si>
    <t>3. Methode</t>
  </si>
  <si>
    <t>4. Ergebnisse und Handlungsempfehlungen</t>
  </si>
  <si>
    <t>5. Literatur</t>
  </si>
  <si>
    <t>6. Formale Aspekte</t>
  </si>
  <si>
    <t>Fehlende oder falsche Zitierweise und Quellen-angabe mit schwerwie-genden Mängeln.</t>
  </si>
  <si>
    <t>Zitierweise und Quellenangabe</t>
  </si>
  <si>
    <t>Stark über- oder unter-schreiten des Umfangs mit schwerwiegenden Abweichungen.</t>
  </si>
  <si>
    <t>Einhaltung des vorge-gebenen Umfangs</t>
  </si>
  <si>
    <t>Problemstellung</t>
  </si>
  <si>
    <t>Zielsetzung</t>
  </si>
  <si>
    <t>Aufbau/Ausgestaltung der Methode</t>
  </si>
  <si>
    <t>mangelhaft</t>
  </si>
  <si>
    <t>Gewichtung</t>
  </si>
  <si>
    <t>Klar formuliert, quantifiziert, hohe Praxisrelevanz</t>
  </si>
  <si>
    <t>Unklar, kaum quantifiziert, geringe Praxisrelevanz</t>
  </si>
  <si>
    <t>Fehlt oder völlig unzureichend, ohne Praxisbezug</t>
  </si>
  <si>
    <t>Fehlt oder ist unzureichend</t>
  </si>
  <si>
    <t>Absolut logisch und transparent</t>
  </si>
  <si>
    <t>Größtenteils logisch</t>
  </si>
  <si>
    <t>Meistens logisch, aber mit Unstimmigkeiten</t>
  </si>
  <si>
    <t>Nicht immer logisch</t>
  </si>
  <si>
    <t>Unlogisch und verwirrend</t>
  </si>
  <si>
    <t>Perfekte Balance aller Abschnitte im Kontext</t>
  </si>
  <si>
    <t>Große Unausgewogenheit</t>
  </si>
  <si>
    <t>Keine Ausgewogenheit</t>
  </si>
  <si>
    <t>Meist logische Übergänge</t>
  </si>
  <si>
    <t>Verbindungen vorhanden, aber verbesserbar</t>
  </si>
  <si>
    <t>Sprunghaft und unzusammenhängend</t>
  </si>
  <si>
    <t>Theorie in den meisten Teilen korrekt, aber mit Fehlern.</t>
  </si>
  <si>
    <t>Theorie mit gelegentlichen Fehlern dargestellt.</t>
  </si>
  <si>
    <t>Anwendung der Theorie in angemessener Tiefe und Breite</t>
  </si>
  <si>
    <t>Methodenauswahl und Begründung der Auswahl</t>
  </si>
  <si>
    <t>Auswahl perfekt auf Forschungsfrage abgestimmt, mit umfassender kritischer Reflexion.</t>
  </si>
  <si>
    <t>Sehr gute Passung der Methode zur Forschungsfrage, angemessene Reflexion.</t>
  </si>
  <si>
    <t>Methodenauswahl genügt minimalen Anforderungen, Reflexion limitiert.</t>
  </si>
  <si>
    <t>Ungeeignete Methode, keine kritische Reflexion erkennbar.</t>
  </si>
  <si>
    <t>Methodenaufbau vollständig und logisch, Fragen und Stichprobe adäquat begründet.</t>
  </si>
  <si>
    <t>Aufbau weitgehend schlüssig, kleinere Lücken in Begründung oder Auswahl.</t>
  </si>
  <si>
    <t>Methodenaufbau korrekt, aber Verbesserungen in Begründung oder Auswahl nötig.</t>
  </si>
  <si>
    <t>Lückenhafter Aufbau, unzureichende Begründung für Auswahl.</t>
  </si>
  <si>
    <t>Methodenaufbau und Stichprobenwahl unzureichend oder fehlend.</t>
  </si>
  <si>
    <t>Richtigkeit und Vollständigkeit der Durchführung</t>
  </si>
  <si>
    <t>Methoden korrekt und lückenlos durchgeführt, exzellente Dokumentation.</t>
  </si>
  <si>
    <t>Überwiegend korrekte Durchführung, geringfügige Fehler dokumentiert.</t>
  </si>
  <si>
    <t>Methoden angemessen durchgeführt, aber mit dokumentierten Mängeln.</t>
  </si>
  <si>
    <t>Fehler in der Durchführung, nicht vollständig dokumentiert.</t>
  </si>
  <si>
    <t>Signifikante Fehler in der Durchführung, unzureichende Dokumentation.</t>
  </si>
  <si>
    <t>Methodische Tiefe und Sorgfalt/Fleiß</t>
  </si>
  <si>
    <t>Methodenanwendung zeigt tiefe Einsicht und akribische Genauigkeit.</t>
  </si>
  <si>
    <t>Methodenanwendung sorgfältig und gründlich, mit guter Qualität.</t>
  </si>
  <si>
    <t>Methoden teilweise sorgfältig, mit deutlichen Mängeln.</t>
  </si>
  <si>
    <t>Methodenanwendung vernachlässigt oder fehlt gänzlich.</t>
  </si>
  <si>
    <t>Note</t>
  </si>
  <si>
    <t>Gesamt</t>
  </si>
  <si>
    <t>Untere Grenze</t>
  </si>
  <si>
    <t>Obere Grenze</t>
  </si>
  <si>
    <t>Deutliche Längenun-terschiede, Balance verbesserbar</t>
  </si>
  <si>
    <t>Abweichung vom Vorschlag</t>
  </si>
  <si>
    <t>Noten</t>
  </si>
  <si>
    <r>
      <t xml:space="preserve">Vorgeschlagene Durchschnittsnote </t>
    </r>
    <r>
      <rPr>
        <sz val="6"/>
        <color theme="1" tint="0.249977111117893"/>
        <rFont val="Arial"/>
        <family val="2"/>
      </rPr>
      <t>(alle Kritierien mit gleicher Gewichtung)</t>
    </r>
  </si>
  <si>
    <t>Zusammenfassung der Bewertung</t>
  </si>
  <si>
    <r>
      <t>Bewertung</t>
    </r>
    <r>
      <rPr>
        <sz val="6"/>
        <color theme="1" tint="0.249977111117893"/>
        <rFont val="Arial"/>
        <family val="2"/>
      </rPr>
      <t xml:space="preserve"> 
(bitte auswählen)</t>
    </r>
  </si>
  <si>
    <r>
      <t>Bewertung</t>
    </r>
    <r>
      <rPr>
        <sz val="6"/>
        <color theme="1" tint="0.249977111117893"/>
        <rFont val="Arial"/>
        <family val="2"/>
      </rPr>
      <t xml:space="preserve"> 
</t>
    </r>
    <r>
      <rPr>
        <b/>
        <sz val="6"/>
        <color rgb="FFFF0000"/>
        <rFont val="Arial"/>
        <family val="2"/>
      </rPr>
      <t>bitte auswählen</t>
    </r>
  </si>
  <si>
    <t>Kriterien</t>
  </si>
  <si>
    <r>
      <t xml:space="preserve">Vorgeschlagene Durschnittsnote </t>
    </r>
    <r>
      <rPr>
        <sz val="6"/>
        <color theme="1" tint="0.249977111117893"/>
        <rFont val="Arial"/>
        <family val="2"/>
      </rPr>
      <t>(alle Kritierien mit gleicher Gewichtung)</t>
    </r>
  </si>
  <si>
    <r>
      <rPr>
        <b/>
        <sz val="8"/>
        <color theme="1" tint="0.249977111117893"/>
        <rFont val="Arial"/>
        <family val="2"/>
      </rPr>
      <t>Abweichungen</t>
    </r>
    <r>
      <rPr>
        <sz val="8"/>
        <color theme="1" tint="0.249977111117893"/>
        <rFont val="Arial"/>
        <family val="2"/>
      </rPr>
      <t xml:space="preserve"> von der vorgeschlagenen Durchschnittsnote sind um ±0,3 möglich. </t>
    </r>
  </si>
  <si>
    <t>Bemerkungen</t>
  </si>
  <si>
    <r>
      <t xml:space="preserve">Eigene Bewertung </t>
    </r>
    <r>
      <rPr>
        <b/>
        <sz val="8"/>
        <color rgb="FFFF0000"/>
        <rFont val="Arial"/>
        <family val="2"/>
      </rPr>
      <t xml:space="preserve">innerhalb der Grenzen 
</t>
    </r>
    <r>
      <rPr>
        <sz val="8"/>
        <color rgb="FFFF0000"/>
        <rFont val="Arial"/>
        <family val="2"/>
      </rPr>
      <t>Bei erheblichen Mängeln in diesem Bewertungsfeld "nicht bestanden" eintragen</t>
    </r>
  </si>
  <si>
    <t>Hervorragende Auswahl einer Theorie, die perfekt zur Analyse des Problems passt.</t>
  </si>
  <si>
    <t>Gute Auswahl einer Theorie, die gut zur Analyse des Problem passt.</t>
  </si>
  <si>
    <t>Angemessene Auswahl einer Theorie, die zur Analyse des Problems beiträgt.</t>
  </si>
  <si>
    <t>Akzeptable Auswahl einer Theorie, obwohl bessere verfügbar wären.</t>
  </si>
  <si>
    <t>Auswahl einer ungeeigneten Theorie für die Problem-Analyse.</t>
  </si>
  <si>
    <t>Theorie korrekt und präzise dargestellt; Fachsprache fehlerfrei verwendet.</t>
  </si>
  <si>
    <t>Theorie größtenteils korrekt dargestellt; einige kleine Fehler vorhanden.</t>
  </si>
  <si>
    <t>Hervorragende Anwendung der Theorie mit tiefer und breiter Verbindung zur Forschungsfrage.</t>
  </si>
  <si>
    <t>Gute Anwendung der Theorie mit angemessener Tiefe und Breite in Bezug auf die Forschungsfrage.</t>
  </si>
  <si>
    <t>Angemessene Anwendung der Theorie mit Raum für Verbesserungen in Bezug auf die Forschungsfrage.</t>
  </si>
  <si>
    <t>Oberflächliche Anwendung der Theorie. Verfehlt die notwendige Tiefe und Breite in Bezug auf Forschungsfrage</t>
  </si>
  <si>
    <t>Grundlegendes Verständnis bei der Theorieanwendung. Mangelnde Tiefe und Breite in Bezug auf die Forschungsfrage.</t>
  </si>
  <si>
    <r>
      <t xml:space="preserve">Abweichungen von der vorgeschlagenen Bewertung </t>
    </r>
    <r>
      <rPr>
        <sz val="6"/>
        <color theme="1" tint="0.249977111117893"/>
        <rFont val="Calibri"/>
        <family val="2"/>
      </rPr>
      <t>±</t>
    </r>
    <r>
      <rPr>
        <sz val="6.9"/>
        <color theme="1" tint="0.249977111117893"/>
        <rFont val="Arial"/>
        <family val="2"/>
      </rPr>
      <t xml:space="preserve"> 0,3</t>
    </r>
  </si>
  <si>
    <t>Breite der Quellenauswahl</t>
  </si>
  <si>
    <t>Nutzung einer breiten Palette hochwertiger wissenschaftlicher Quellen inklusive Monographien und Fachzeitschriften; deutlich über das erforderliche Maß hinausgehend.</t>
  </si>
  <si>
    <t>Gute Auswahl wissenschaftlicher Quellen, die die Thematik umfassend abdecken.</t>
  </si>
  <si>
    <t>Ausreichende Anzahl von Quellen genutzt, die die Grundlage der Arbeit stützen.</t>
  </si>
  <si>
    <t>Basisquellen sind vorhanden, jedoch ist die Vielfalt und Breite begrenzt.</t>
  </si>
  <si>
    <t>Die Quellenauswahl ist unzureichend, einseitig oder irrelevant für das Thema.</t>
  </si>
  <si>
    <t>Relevanz der Quellen, problemadäquate Quellen</t>
  </si>
  <si>
    <t>Alle verwendeten Quellen sind hochgradig relevant und tragen signifikant zur Problemlösung bei.</t>
  </si>
  <si>
    <t>Die meisten Quellen sind relevant und adäquat für die Problemstellung.</t>
  </si>
  <si>
    <t>Quellen sind generell relevant, jedoch gibt es einige Abweichungen in der Problemadäquatheit.</t>
  </si>
  <si>
    <t>Quellen sind gerade ausreichend relevant, mit mangelnder Aktualität oder Problembezug.</t>
  </si>
  <si>
    <t>Mehrheit der Quellen ist irrelevant oder veraltet und bietet keine Unterstützung für das Forschungsproblem.</t>
  </si>
  <si>
    <t>Exzellente kritische Analyse und Interpretation der Quellen, die neue Perspektiven eröffnen.</t>
  </si>
  <si>
    <t>Solide kritische Bewertung, die mehrere Perspektiven betrachtet und diskutiert.</t>
  </si>
  <si>
    <t>Angemessene kritische Betrachtung, jedoch mit Raum für tiefere Analyse.</t>
  </si>
  <si>
    <t>Grundlegende kritische Bewertung vorhanden, aber oberflächlich und ohne tiefergehende Einsichten.</t>
  </si>
  <si>
    <t>Keine oder kaum kritische Auseinandersetzung mit den Quellen; Einseitigkeit ohne Reflexion von Alternativpers</t>
  </si>
  <si>
    <t>Umsetzbarkeit der Handlungsempfehlungen</t>
  </si>
  <si>
    <t>Innovativität von Ergebnissen und Handlungsempfehlungen</t>
  </si>
  <si>
    <t>Analyse der Ergebnisse</t>
  </si>
  <si>
    <t>Darstellung der Ergebnisse</t>
  </si>
  <si>
    <t>Wissenschaftlich exakte, methodengerechte Darstellung mit hervorragender Visualisierung, die das Verständnis der Ergebnisse optimal unterstützt.</t>
  </si>
  <si>
    <t>Klare und korrekte Ergebnisdarstellung mit Visualisierungen, die das Verständnis gut unterstützen.</t>
  </si>
  <si>
    <t>Angemessene Ergebnisdarstellung und Visualisierung, aber mit Raum für Verbesserungen.</t>
  </si>
  <si>
    <t>Ergebnisdarstellung entspricht der Methode, jedoch sind die Visualisierungen nur teilweise hilfreich.</t>
  </si>
  <si>
    <t>Unklare oder inkorrekte Darstellung, mangelhafte oder irreführende Visualisierung.</t>
  </si>
  <si>
    <t>Tiefgreifende Analyse mit fundierten eigenen Interpretationen, die die Forschungsfrage vollständig beantworten.</t>
  </si>
  <si>
    <t>Umfassende Analyse, die die meisten Aspekte der Forschungsfrage adressiert.</t>
  </si>
  <si>
    <t>Zufriedenstellende Analyse, deckt die Forschungsfrage ab, jedoch oberflächliche Interpretation.</t>
  </si>
  <si>
    <t>Grundlegende Analyse der Ergebnisse, die Mindestanforderungen der Interpretation erfüllt.</t>
  </si>
  <si>
    <t>Unzureichende oder fehlerhafte Analyse, die keine sinnvolle Interpretation bietet.</t>
  </si>
  <si>
    <t>Praxisnahe, direkt umsetzbare und innovative Empfehlungen, die klar aus der Analyse abgeleitet sind.</t>
  </si>
  <si>
    <t>Gut umsetzbare Empfehlungen, die praktisch relevant sind.</t>
  </si>
  <si>
    <t>Handlungsempfehlungen sind umsetzbar, könnten aber praxisorientierter sein.</t>
  </si>
  <si>
    <t>Empfehlungen sind nur unter bestimmten Bedingungen umsetzbar.</t>
  </si>
  <si>
    <t>Bezug zwischen Analyse und Handlungsempfehlungen</t>
  </si>
  <si>
    <t>Perfekter, logischer Zusammenhang zwischen Analyseergebnissen und Handlungsempfehlungen, vollständig nachvollziehbar.</t>
  </si>
  <si>
    <t>Deutlicher Zusammenhang zwischen Analyse und Empfehlungen, gut nachvollziehbar.</t>
  </si>
  <si>
    <t>Angemessener Bezug zwischen Analyse und Empfehlungen, aber stellenweise nicht vollständig schlüssig.</t>
  </si>
  <si>
    <t>Der Bezug zwischen Analyse und Empfehlungen ist erkennbar, jedoch nicht immer schlüssig.</t>
  </si>
  <si>
    <t>Fehlender oder unklarer Zusammenhang zwischen Analyse und Handlungsempfehlungen.</t>
  </si>
  <si>
    <t>Ergebnisse und Empfehlungen bringen neue Ansätze in das bestehende Forschungsfeld.</t>
  </si>
  <si>
    <t>Teilweise innovative Ansätze, die jedoch auf bekannten Konzepten aufbauen.</t>
  </si>
  <si>
    <t>Geringe Innovativität, leichte Verbesserungen gegenüber dem Bestehenden.</t>
  </si>
  <si>
    <t>Keine innovativen Elemente, vollständige Adhärenz an bestehende Theorien oder Praktiken.</t>
  </si>
  <si>
    <t>Tiefgründige kritische Reflexion der Methoden und Ergebnisse mit vorausschauenden Einschätzungen zukünftiger Entwicklungen.</t>
  </si>
  <si>
    <t>Fundierte kritische Bewertung der Methoden und Ergebnisse.</t>
  </si>
  <si>
    <t>Angemessene kritische Betrachtung, jedoch ohne weitreichende Zukunftsprognosen.</t>
  </si>
  <si>
    <t>Oberflächliche kritische Reflexion, ohne tiefere Auseinandersetzung mit möglichen Entwicklungen.</t>
  </si>
  <si>
    <t>Mangelnde oder keine kritische Reflexion der Methoden und Ergebnisse.</t>
  </si>
  <si>
    <t>Ergebnisse und Empfehlungen eröffnen neue Perspektiven.</t>
  </si>
  <si>
    <t>Thema der Arbeit:</t>
  </si>
  <si>
    <t>     </t>
  </si>
  <si>
    <t>Verfasser*in:</t>
  </si>
  <si>
    <t>Kurs:</t>
  </si>
  <si>
    <t xml:space="preserve">Wissenschaftliche
Betreuung </t>
  </si>
  <si>
    <t>Bachelorarbeit</t>
  </si>
  <si>
    <t>Projektarbeit II</t>
  </si>
  <si>
    <t>Projektarbeit I</t>
  </si>
  <si>
    <t xml:space="preserve">Zusammenfassende Beurteilung </t>
  </si>
  <si>
    <t xml:space="preserve">Die Arbeit wird bewertet mit: </t>
  </si>
  <si>
    <t xml:space="preserve">Art der 
wissenschaftlichen Arbeit </t>
  </si>
  <si>
    <t xml:space="preserve">Gutachten wissenschaftliche Arbeit </t>
  </si>
  <si>
    <r>
      <t xml:space="preserve">Wenn die Abweichung von der vorgeschlagenen Bewertung ± 0,3 beträgt und </t>
    </r>
    <r>
      <rPr>
        <b/>
        <sz val="6"/>
        <color theme="1"/>
        <rFont val="Arial"/>
        <family val="2"/>
      </rPr>
      <t>"CHECK"</t>
    </r>
    <r>
      <rPr>
        <sz val="6"/>
        <color theme="1"/>
        <rFont val="Arial"/>
        <family val="2"/>
      </rPr>
      <t xml:space="preserve"> angegeben ist, muss dies in der Bemerkung der Kategorie begründet werden. </t>
    </r>
  </si>
  <si>
    <t>Datum:</t>
  </si>
  <si>
    <r>
      <rPr>
        <u/>
        <sz val="8"/>
        <color theme="1"/>
        <rFont val="Arial"/>
        <family val="2"/>
      </rPr>
      <t>Aufgabe und Zwecksetzung der nachfolgenden Beurteilung:</t>
    </r>
    <r>
      <rPr>
        <sz val="8"/>
        <color theme="1"/>
        <rFont val="Arial"/>
        <family val="2"/>
      </rPr>
      <t xml:space="preserve">
Diese Vorlage dient der </t>
    </r>
    <r>
      <rPr>
        <b/>
        <sz val="8"/>
        <color theme="1"/>
        <rFont val="Arial"/>
        <family val="2"/>
      </rPr>
      <t>Beurteilung wissenschaftlicher Arbeiten</t>
    </r>
    <r>
      <rPr>
        <sz val="8"/>
        <color theme="1"/>
        <rFont val="Arial"/>
        <family val="2"/>
      </rPr>
      <t xml:space="preserve"> im Rahmen des Bachelor-Studiums an der Dualen Hochschule Baden-Württemberg 
im Studienbereich Wirtschaft. 
</t>
    </r>
    <r>
      <rPr>
        <u/>
        <sz val="8"/>
        <color theme="1"/>
        <rFont val="Arial"/>
        <family val="2"/>
      </rPr>
      <t xml:space="preserve">Wissenschaftliche Arbeiten sind:
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 xml:space="preserve">Projektarbeiten: </t>
    </r>
    <r>
      <rPr>
        <sz val="8"/>
        <color theme="1"/>
        <rFont val="Arial"/>
        <family val="2"/>
      </rPr>
      <t xml:space="preserve">
Die Projektarbeit dient dazu, den Transfer der in den Theoriephasen gelegten wissenschaftlichen Grundlagen und deren Anwendung in den betrieblichen Praxisphasen zu dokumentieren. Die Erkenntnisse der jeweiligen Fach-wissenschaft sollen auf eine betriebliche Fragestellung angewandt werden. Die Projektarbeit hat den Kriterien wissenschaftlichen Arbeitens zu genügen.
</t>
    </r>
    <r>
      <rPr>
        <b/>
        <sz val="8"/>
        <color theme="1"/>
        <rFont val="Arial"/>
        <family val="2"/>
      </rPr>
      <t xml:space="preserve">Bachelor-Arbeiten: </t>
    </r>
    <r>
      <rPr>
        <sz val="8"/>
        <color theme="1"/>
        <rFont val="Arial"/>
        <family val="2"/>
      </rPr>
      <t xml:space="preserve">
Die Bachelor-Arbeit soll zeigen, dass die Studierenden in der Lage sind, innerhalb einer vorgegebenen Frist eine praxisbezogene Problemstellung selbstständig unter Anwendung praxisbezogener sowie wissenschaftlicher Erkenntnisse und Methoden zu bearbeiten.
Projekt- und Bachelor-Arbeiten folgen somit einer grundsätzlich identischen Bewertungslogik. Allerdings ist das an die Beurteilungskriterien anzulegende </t>
    </r>
    <r>
      <rPr>
        <b/>
        <sz val="8"/>
        <rFont val="Arial"/>
        <family val="2"/>
      </rPr>
      <t>Bewertungsniveau</t>
    </r>
    <r>
      <rPr>
        <sz val="8"/>
        <color theme="1"/>
        <rFont val="Arial"/>
        <family val="2"/>
      </rPr>
      <t xml:space="preserve"> dem theoretischen und praktischen Wissens- und Erkenntnisstand des jeweiligen Studienjahres anzupassen!
Die Bewertung der Arbeit wird anhand von sechs Bewertungsschwerpunkten, die unterschiedlich gewichtet sind, vorgenommen. </t>
    </r>
  </si>
  <si>
    <r>
      <t xml:space="preserve">Was ist besonders positiv oder negativ in die Bewertung eingeflossen?
</t>
    </r>
    <r>
      <rPr>
        <b/>
        <i/>
        <sz val="6"/>
        <color rgb="FF374151"/>
        <rFont val="Arial"/>
        <family val="2"/>
      </rPr>
      <t>In Ausnahmefällen:</t>
    </r>
    <r>
      <rPr>
        <i/>
        <sz val="6"/>
        <color rgb="FF374151"/>
        <rFont val="Arial"/>
        <family val="2"/>
      </rPr>
      <t xml:space="preserve"> Ausführliche Begründung für
- erhebliche Mängel </t>
    </r>
    <r>
      <rPr>
        <sz val="6"/>
        <color rgb="FF374151"/>
        <rFont val="Wingdings"/>
        <charset val="2"/>
      </rPr>
      <t>è</t>
    </r>
    <r>
      <rPr>
        <i/>
        <sz val="6.9"/>
        <color rgb="FF374151"/>
        <rFont val="Arial"/>
        <family val="2"/>
      </rPr>
      <t xml:space="preserve"> "nicht bestanden"</t>
    </r>
    <r>
      <rPr>
        <i/>
        <sz val="6"/>
        <color rgb="FF374151"/>
        <rFont val="Arial"/>
        <family val="2"/>
      </rPr>
      <t xml:space="preserve">
</t>
    </r>
    <r>
      <rPr>
        <i/>
        <sz val="6"/>
        <rFont val="Arial"/>
        <family val="2"/>
      </rPr>
      <t xml:space="preserve">- Abweichung um mehr als </t>
    </r>
    <r>
      <rPr>
        <sz val="6"/>
        <rFont val="Calibri"/>
        <family val="2"/>
      </rPr>
      <t>± 0,3 und dem Hinweis "CHECK"</t>
    </r>
    <r>
      <rPr>
        <i/>
        <sz val="8"/>
        <rFont val="Arial"/>
        <family val="2"/>
      </rPr>
      <t xml:space="preserve">
</t>
    </r>
    <r>
      <rPr>
        <i/>
        <sz val="8"/>
        <color rgb="FF374151"/>
        <rFont val="Arial"/>
        <family val="2"/>
      </rPr>
      <t xml:space="preserve">
</t>
    </r>
    <r>
      <rPr>
        <i/>
        <sz val="6"/>
        <color rgb="FF374151"/>
        <rFont val="Arial"/>
        <family val="2"/>
      </rPr>
      <t>Sollte das Textfeld nicht ausreichen, kann das Textfeld auf der letzten Seite verwendet werden.</t>
    </r>
  </si>
  <si>
    <t>Gute Ausgewogenheit mit kleinen Verbesserungs-möglichkeiten</t>
  </si>
  <si>
    <t>Durchgehend klare, logische Verbindungen zwischen Abschnitten</t>
  </si>
  <si>
    <t>Begrenzte Verbindungen, verbesserungsbedürftig</t>
  </si>
  <si>
    <t>Deutlich formuliert, gut quantifiziert, relevante Praxisbezüge</t>
  </si>
  <si>
    <t>Erkennbar, teilweise unklar, unzureichende Quantifizierung</t>
  </si>
  <si>
    <r>
      <rPr>
        <i/>
        <sz val="8"/>
        <color rgb="FF374151"/>
        <rFont val="Arial"/>
        <family val="2"/>
      </rPr>
      <t>Was ist besonders positiv oder negativ in die Bewertung eingeflossen?</t>
    </r>
    <r>
      <rPr>
        <i/>
        <sz val="6"/>
        <color rgb="FF374151"/>
        <rFont val="Arial"/>
        <family val="2"/>
      </rPr>
      <t xml:space="preserve">
</t>
    </r>
    <r>
      <rPr>
        <b/>
        <i/>
        <sz val="6"/>
        <color rgb="FF374151"/>
        <rFont val="Arial"/>
        <family val="2"/>
      </rPr>
      <t xml:space="preserve">
In Ausnahmefällen</t>
    </r>
    <r>
      <rPr>
        <i/>
        <sz val="6"/>
        <color rgb="FF374151"/>
        <rFont val="Arial"/>
        <family val="2"/>
      </rPr>
      <t>: Ausführliche Begründung für
- erhebliche Mängel è "nicht bestanden"
- Abweichung um mehr als ± 0,3 und dem Hinweis "CHECK"
Sollte das Textfeld nicht ausreichen, kann das Textfeld auf der letzten Seite verwendet werden.</t>
    </r>
  </si>
  <si>
    <t>Theorie oft unklar, ungenau oder wesentlich unvoll-ständig dargestellt.</t>
  </si>
  <si>
    <t>Bemühte Methodenanwendung, jedoch mit Verbesserungs-möglichkeiten.</t>
  </si>
  <si>
    <t>Angemessene Methode, ausreichende Reflexion mit Verbesserungs- potenzial.</t>
  </si>
  <si>
    <r>
      <t xml:space="preserve">Was ist besonders positiv oder negativ in die Bewertung eingeflossen?
</t>
    </r>
    <r>
      <rPr>
        <b/>
        <i/>
        <sz val="6"/>
        <color rgb="FF374151"/>
        <rFont val="Arial"/>
        <family val="2"/>
      </rPr>
      <t>In Ausnahmefällen:</t>
    </r>
    <r>
      <rPr>
        <i/>
        <sz val="6"/>
        <color rgb="FF374151"/>
        <rFont val="Arial"/>
        <family val="2"/>
      </rPr>
      <t xml:space="preserve"> Ausführliche Begründung für
- erhebliche Mängel </t>
    </r>
    <r>
      <rPr>
        <sz val="6"/>
        <color rgb="FF374151"/>
        <rFont val="Wingdings"/>
        <charset val="2"/>
      </rPr>
      <t>è</t>
    </r>
    <r>
      <rPr>
        <i/>
        <sz val="6.9"/>
        <color rgb="FF374151"/>
        <rFont val="Arial"/>
        <family val="2"/>
      </rPr>
      <t xml:space="preserve"> "nicht bestanden"</t>
    </r>
    <r>
      <rPr>
        <i/>
        <sz val="6"/>
        <color rgb="FF374151"/>
        <rFont val="Arial"/>
        <family val="2"/>
      </rPr>
      <t xml:space="preserve">
- Abweichung um mehr als </t>
    </r>
    <r>
      <rPr>
        <sz val="6"/>
        <color rgb="FF374151"/>
        <rFont val="Calibri"/>
        <family val="2"/>
      </rPr>
      <t>± 0,3</t>
    </r>
    <r>
      <rPr>
        <i/>
        <sz val="8"/>
        <color rgb="FF374151"/>
        <rFont val="Arial"/>
        <family val="2"/>
      </rPr>
      <t xml:space="preserve"> </t>
    </r>
    <r>
      <rPr>
        <i/>
        <sz val="6"/>
        <color rgb="FF374151"/>
        <rFont val="Arial"/>
        <family val="2"/>
      </rPr>
      <t>und dem Hinweis "CHECK"
Sollte das Textfeld nicht ausreichen, kann das Textfeld auf der letzten Seite verwendet werden.</t>
    </r>
  </si>
  <si>
    <t>Vage oder nicht umsetzbare Handlungs-empfehlungen.</t>
  </si>
  <si>
    <r>
      <t xml:space="preserve">Was ist besonders positiv oder negativ in die Bewertung eingeflossen?
</t>
    </r>
    <r>
      <rPr>
        <b/>
        <i/>
        <sz val="6"/>
        <color rgb="FF374151"/>
        <rFont val="Arial"/>
        <family val="2"/>
      </rPr>
      <t>In Ausnahmefällen:</t>
    </r>
    <r>
      <rPr>
        <i/>
        <sz val="6"/>
        <color rgb="FF374151"/>
        <rFont val="Arial"/>
        <family val="2"/>
      </rPr>
      <t xml:space="preserve"> Ausführliche Begründung für
- erhebliche Mängel </t>
    </r>
    <r>
      <rPr>
        <sz val="6"/>
        <color rgb="FF374151"/>
        <rFont val="Wingdings"/>
        <charset val="2"/>
      </rPr>
      <t>è</t>
    </r>
    <r>
      <rPr>
        <i/>
        <sz val="6.9"/>
        <color rgb="FF374151"/>
        <rFont val="Arial"/>
        <family val="2"/>
      </rPr>
      <t xml:space="preserve"> "nicht bestanden"</t>
    </r>
    <r>
      <rPr>
        <i/>
        <sz val="6"/>
        <color rgb="FF374151"/>
        <rFont val="Arial"/>
        <family val="2"/>
      </rPr>
      <t xml:space="preserve">
- Abweichung um mehr als </t>
    </r>
    <r>
      <rPr>
        <sz val="6"/>
        <color rgb="FF374151"/>
        <rFont val="Calibri"/>
        <family val="2"/>
      </rPr>
      <t>± 0,3  und dem Hinweis "CHECK"
Sollte das Textfeld nicht ausreichen, kann das Textfeld auf der letzten Seite verwendet werden.</t>
    </r>
    <r>
      <rPr>
        <i/>
        <sz val="8"/>
        <color rgb="FF374151"/>
        <rFont val="Arial"/>
        <family val="2"/>
      </rPr>
      <t xml:space="preserve">
</t>
    </r>
  </si>
  <si>
    <r>
      <t xml:space="preserve">Was ist besonders positiv oder negativ in die Bewertung eingeflossen?
</t>
    </r>
    <r>
      <rPr>
        <b/>
        <i/>
        <sz val="6"/>
        <color rgb="FF374151"/>
        <rFont val="Arial"/>
        <family val="2"/>
      </rPr>
      <t>In Ausnahmefällen:</t>
    </r>
    <r>
      <rPr>
        <i/>
        <sz val="6"/>
        <color rgb="FF374151"/>
        <rFont val="Arial"/>
        <family val="2"/>
      </rPr>
      <t xml:space="preserve"> Ausführliche Begründung für
- erhebliche Mängel </t>
    </r>
    <r>
      <rPr>
        <sz val="6"/>
        <color rgb="FF374151"/>
        <rFont val="Wingdings"/>
        <charset val="2"/>
      </rPr>
      <t>è</t>
    </r>
    <r>
      <rPr>
        <i/>
        <sz val="6.9"/>
        <color rgb="FF374151"/>
        <rFont val="Arial"/>
        <family val="2"/>
      </rPr>
      <t xml:space="preserve"> "nicht bestanden"</t>
    </r>
    <r>
      <rPr>
        <i/>
        <sz val="6"/>
        <color rgb="FF374151"/>
        <rFont val="Arial"/>
        <family val="2"/>
      </rPr>
      <t xml:space="preserve">
- Abweichung um mehr als </t>
    </r>
    <r>
      <rPr>
        <sz val="6"/>
        <color rgb="FF374151"/>
        <rFont val="Calibri"/>
        <family val="2"/>
      </rPr>
      <t>± 0,3 und dem Hinweis "CHECK"
Sollte das Textfeld nicht ausreichen, kann das Textfeld auf der letzten Seite verwendet werden.</t>
    </r>
    <r>
      <rPr>
        <i/>
        <sz val="8"/>
        <color rgb="FF374151"/>
        <rFont val="Arial"/>
        <family val="2"/>
      </rPr>
      <t xml:space="preserve">
</t>
    </r>
  </si>
  <si>
    <r>
      <t xml:space="preserve">Was ist besonders positiv oder negativ in die Bewertung eingeflossen?
</t>
    </r>
    <r>
      <rPr>
        <b/>
        <i/>
        <sz val="6"/>
        <color rgb="FF374151"/>
        <rFont val="Arial"/>
        <family val="2"/>
      </rPr>
      <t>In Ausnahmefällen:</t>
    </r>
    <r>
      <rPr>
        <i/>
        <sz val="6"/>
        <color rgb="FF374151"/>
        <rFont val="Arial"/>
        <family val="2"/>
      </rPr>
      <t xml:space="preserve"> Ausführliche Begründung für
- erhebliche Mängel </t>
    </r>
    <r>
      <rPr>
        <sz val="6"/>
        <color rgb="FF374151"/>
        <rFont val="Wingdings"/>
        <charset val="2"/>
      </rPr>
      <t>è</t>
    </r>
    <r>
      <rPr>
        <i/>
        <sz val="6.9"/>
        <color rgb="FF374151"/>
        <rFont val="Arial"/>
        <family val="2"/>
      </rPr>
      <t xml:space="preserve"> "nicht bestanden"</t>
    </r>
    <r>
      <rPr>
        <i/>
        <sz val="6"/>
        <color rgb="FF374151"/>
        <rFont val="Arial"/>
        <family val="2"/>
      </rPr>
      <t xml:space="preserve">
- Abweichung um mehr als </t>
    </r>
    <r>
      <rPr>
        <sz val="6"/>
        <color rgb="FF374151"/>
        <rFont val="Calibri"/>
        <family val="2"/>
      </rPr>
      <t>± 0,3 und dem Hinweis "CHECK"
Sollte das Textfeld nicht ausreichen, kann das Textfeld auf der letzten Seite verwendet werden.</t>
    </r>
  </si>
  <si>
    <t xml:space="preserve">Weitere Bemerkungen </t>
  </si>
  <si>
    <r>
      <rPr>
        <b/>
        <i/>
        <sz val="8"/>
        <color rgb="FF374151"/>
        <rFont val="Arial"/>
        <family val="2"/>
      </rPr>
      <t xml:space="preserve">
Details siehe nachfolgende Punkte 1. - 6.</t>
    </r>
    <r>
      <rPr>
        <i/>
        <sz val="8"/>
        <color rgb="FF374151"/>
        <rFont val="Arial"/>
        <family val="2"/>
      </rPr>
      <t xml:space="preserve">
</t>
    </r>
    <r>
      <rPr>
        <i/>
        <sz val="6"/>
        <color rgb="FF374151"/>
        <rFont val="Arial"/>
        <family val="2"/>
      </rPr>
      <t>Sollte das Textfeld nicht ausreichen, kann das Textfeld auf der letzten Seite verwendet werden.</t>
    </r>
  </si>
  <si>
    <t xml:space="preserve">Max Mustermann </t>
  </si>
  <si>
    <t>Musterkurs</t>
  </si>
  <si>
    <t>Prof. Dr. Maria Musterfrau</t>
  </si>
  <si>
    <t>Unterschrift:</t>
  </si>
  <si>
    <t>Klare, detaillierte Zielsetzung mit 
relevanten Forschungsfragen</t>
  </si>
  <si>
    <t>Deutlich, gut detailliert, mit guten Forschungsfragen</t>
  </si>
  <si>
    <t>Teilweise unklar, unzureichende Detailierung</t>
  </si>
  <si>
    <t>Unklar, kaum Detailierung, schwache Forschungsfragen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</si>
</sst>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6"/>
      <color theme="0"/>
      <name val="Arial"/>
      <family val="2"/>
    </font>
    <font>
      <sz val="6"/>
      <color theme="1" tint="0.249977111117893"/>
      <name val="Arial"/>
      <family val="2"/>
    </font>
    <font>
      <b/>
      <sz val="11"/>
      <color theme="0"/>
      <name val="Arial"/>
      <family val="2"/>
    </font>
    <font>
      <sz val="8"/>
      <color theme="1" tint="0.249977111117893"/>
      <name val="Arial"/>
      <family val="2"/>
    </font>
    <font>
      <sz val="8"/>
      <name val="Calibri"/>
      <family val="2"/>
      <scheme val="minor"/>
    </font>
    <font>
      <sz val="10"/>
      <color rgb="FF374151"/>
      <name val="Arial"/>
      <family val="2"/>
    </font>
    <font>
      <b/>
      <sz val="6"/>
      <color theme="1"/>
      <name val="Arial"/>
      <family val="2"/>
    </font>
    <font>
      <sz val="6"/>
      <color rgb="FF374151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1"/>
      <color theme="1"/>
      <name val="Arial"/>
      <family val="2"/>
    </font>
    <font>
      <b/>
      <sz val="10"/>
      <color rgb="FF374151"/>
      <name val="Arial"/>
      <family val="2"/>
    </font>
    <font>
      <b/>
      <sz val="6"/>
      <color theme="1" tint="0.249977111117893"/>
      <name val="Arial"/>
      <family val="2"/>
    </font>
    <font>
      <sz val="6"/>
      <color theme="1" tint="0.249977111117893"/>
      <name val="Calibri"/>
      <family val="2"/>
    </font>
    <font>
      <sz val="10"/>
      <color theme="0"/>
      <name val="Arial"/>
      <family val="2"/>
    </font>
    <font>
      <sz val="4"/>
      <color theme="1"/>
      <name val="Arial"/>
      <family val="2"/>
    </font>
    <font>
      <sz val="8"/>
      <color theme="0"/>
      <name val="Arial"/>
      <family val="2"/>
    </font>
    <font>
      <b/>
      <sz val="8"/>
      <color theme="1" tint="0.249977111117893"/>
      <name val="Arial"/>
      <family val="2"/>
    </font>
    <font>
      <sz val="11"/>
      <color rgb="FFFF0000"/>
      <name val="Arial"/>
      <family val="2"/>
    </font>
    <font>
      <b/>
      <sz val="6"/>
      <color rgb="FFFF0000"/>
      <name val="Arial"/>
      <family val="2"/>
    </font>
    <font>
      <b/>
      <sz val="11"/>
      <color rgb="FFFF0000"/>
      <name val="Arial"/>
      <family val="2"/>
    </font>
    <font>
      <sz val="6.9"/>
      <color theme="1" tint="0.249977111117893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374151"/>
      <name val="Arial"/>
      <family val="2"/>
    </font>
    <font>
      <i/>
      <sz val="6"/>
      <color rgb="FF374151"/>
      <name val="Arial"/>
      <family val="2"/>
    </font>
    <font>
      <sz val="6"/>
      <color rgb="FF374151"/>
      <name val="Calibri"/>
      <family val="2"/>
    </font>
    <font>
      <b/>
      <i/>
      <sz val="6"/>
      <color rgb="FF374151"/>
      <name val="Arial"/>
      <family val="2"/>
    </font>
    <font>
      <sz val="6"/>
      <color rgb="FF374151"/>
      <name val="Wingdings"/>
      <charset val="2"/>
    </font>
    <font>
      <i/>
      <sz val="6.9"/>
      <color rgb="FF374151"/>
      <name val="Arial"/>
      <family val="2"/>
    </font>
    <font>
      <sz val="8"/>
      <color rgb="FF5C697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6"/>
      <color rgb="FF5C6971"/>
      <name val="Arial"/>
      <family val="2"/>
    </font>
    <font>
      <sz val="6"/>
      <name val="Arial"/>
      <family val="2"/>
    </font>
    <font>
      <sz val="2"/>
      <color theme="1"/>
      <name val="Times New Roman"/>
      <family val="1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rgb="FF37415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sz val="6"/>
      <name val="Calibri"/>
      <family val="2"/>
    </font>
    <font>
      <b/>
      <sz val="9"/>
      <color theme="0"/>
      <name val="Arial"/>
      <family val="2"/>
    </font>
    <font>
      <sz val="11"/>
      <color rgb="FFB8B8B8"/>
      <name val="Arial"/>
      <family val="2"/>
    </font>
    <font>
      <b/>
      <sz val="6"/>
      <color rgb="FFB8B8B8"/>
      <name val="Arial"/>
      <family val="2"/>
    </font>
    <font>
      <sz val="6"/>
      <color rgb="FFB8B8B8"/>
      <name val="Arial"/>
      <family val="2"/>
    </font>
    <font>
      <sz val="10"/>
      <color rgb="FFB8B8B8"/>
      <name val="Arial"/>
      <family val="2"/>
    </font>
    <font>
      <b/>
      <sz val="10"/>
      <color rgb="FFB8B8B8"/>
      <name val="Arial"/>
      <family val="2"/>
    </font>
    <font>
      <b/>
      <sz val="11"/>
      <color rgb="FFB8B8B8"/>
      <name val="Arial"/>
      <family val="2"/>
    </font>
    <font>
      <b/>
      <sz val="13"/>
      <color rgb="FFB8B8B8"/>
      <name val="Arial"/>
      <family val="2"/>
    </font>
    <font>
      <sz val="11"/>
      <color rgb="FFB8B8B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5C6971"/>
        <bgColor indexed="64"/>
      </patternFill>
    </fill>
    <fill>
      <patternFill patternType="solid">
        <fgColor rgb="FFA5AFB5"/>
        <bgColor indexed="64"/>
      </patternFill>
    </fill>
    <fill>
      <patternFill patternType="solid">
        <fgColor rgb="FFFFD9DE"/>
        <bgColor indexed="64"/>
      </patternFill>
    </fill>
    <fill>
      <patternFill patternType="solid">
        <fgColor rgb="FFE3E7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F8"/>
        <bgColor indexed="64"/>
      </patternFill>
    </fill>
  </fills>
  <borders count="4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5C6971"/>
      </left>
      <right style="thin">
        <color rgb="FF5C6971"/>
      </right>
      <top style="thin">
        <color rgb="FF5C6971"/>
      </top>
      <bottom style="thin">
        <color rgb="FF5C6971"/>
      </bottom>
      <diagonal/>
    </border>
    <border>
      <left style="thin">
        <color rgb="FF5C6971"/>
      </left>
      <right style="thin">
        <color rgb="FF5C6971"/>
      </right>
      <top style="thin">
        <color rgb="FF5C6971"/>
      </top>
      <bottom/>
      <diagonal/>
    </border>
    <border>
      <left style="thin">
        <color rgb="FF5C6971"/>
      </left>
      <right style="thin">
        <color rgb="FF5C6971"/>
      </right>
      <top/>
      <bottom style="thin">
        <color rgb="FF5C6971"/>
      </bottom>
      <diagonal/>
    </border>
    <border>
      <left/>
      <right/>
      <top style="thin">
        <color rgb="FF5C6971"/>
      </top>
      <bottom/>
      <diagonal/>
    </border>
    <border>
      <left style="thin">
        <color rgb="FF5C6971"/>
      </left>
      <right/>
      <top style="thin">
        <color rgb="FF5C6971"/>
      </top>
      <bottom/>
      <diagonal/>
    </border>
    <border>
      <left/>
      <right style="thin">
        <color rgb="FF5C6971"/>
      </right>
      <top style="thin">
        <color rgb="FF5C6971"/>
      </top>
      <bottom/>
      <diagonal/>
    </border>
    <border>
      <left style="thin">
        <color rgb="FF5C6971"/>
      </left>
      <right/>
      <top/>
      <bottom/>
      <diagonal/>
    </border>
    <border>
      <left/>
      <right style="thin">
        <color rgb="FF5C6971"/>
      </right>
      <top/>
      <bottom/>
      <diagonal/>
    </border>
    <border>
      <left style="thin">
        <color rgb="FF5C6971"/>
      </left>
      <right/>
      <top/>
      <bottom style="thin">
        <color rgb="FF5C6971"/>
      </bottom>
      <diagonal/>
    </border>
    <border>
      <left/>
      <right/>
      <top/>
      <bottom style="thin">
        <color rgb="FF5C6971"/>
      </bottom>
      <diagonal/>
    </border>
    <border>
      <left/>
      <right style="thin">
        <color rgb="FF5C6971"/>
      </right>
      <top/>
      <bottom style="thin">
        <color rgb="FF5C6971"/>
      </bottom>
      <diagonal/>
    </border>
    <border>
      <left style="thin">
        <color rgb="FF5C6971"/>
      </left>
      <right/>
      <top style="thin">
        <color rgb="FF5C6971"/>
      </top>
      <bottom style="thin">
        <color rgb="FF5C6971"/>
      </bottom>
      <diagonal/>
    </border>
    <border>
      <left/>
      <right style="thin">
        <color rgb="FF5C6971"/>
      </right>
      <top style="thin">
        <color rgb="FF5C6971"/>
      </top>
      <bottom style="thin">
        <color rgb="FF5C6971"/>
      </bottom>
      <diagonal/>
    </border>
    <border>
      <left style="medium">
        <color rgb="FF5C6971"/>
      </left>
      <right/>
      <top style="medium">
        <color rgb="FF5C6971"/>
      </top>
      <bottom style="medium">
        <color rgb="FF5C6971"/>
      </bottom>
      <diagonal/>
    </border>
    <border>
      <left/>
      <right style="thin">
        <color rgb="FF5C6971"/>
      </right>
      <top style="medium">
        <color rgb="FF5C6971"/>
      </top>
      <bottom style="medium">
        <color rgb="FF5C6971"/>
      </bottom>
      <diagonal/>
    </border>
    <border>
      <left style="thin">
        <color rgb="FF5C6971"/>
      </left>
      <right style="thin">
        <color rgb="FF5C6971"/>
      </right>
      <top style="medium">
        <color rgb="FF5C6971"/>
      </top>
      <bottom style="medium">
        <color rgb="FF5C6971"/>
      </bottom>
      <diagonal/>
    </border>
    <border>
      <left style="thin">
        <color rgb="FF5C6971"/>
      </left>
      <right style="medium">
        <color rgb="FF5C6971"/>
      </right>
      <top style="medium">
        <color rgb="FF5C6971"/>
      </top>
      <bottom style="medium">
        <color rgb="FF5C6971"/>
      </bottom>
      <diagonal/>
    </border>
    <border>
      <left style="thin">
        <color rgb="FFE3E7E9"/>
      </left>
      <right style="thin">
        <color rgb="FFE3E7E9"/>
      </right>
      <top style="thin">
        <color rgb="FFE3E7E9"/>
      </top>
      <bottom style="thin">
        <color rgb="FFE3E7E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5C6971"/>
      </left>
      <right/>
      <top style="thin">
        <color rgb="FF5C6971"/>
      </top>
      <bottom style="thin">
        <color theme="0" tint="-0.499984740745262"/>
      </bottom>
      <diagonal/>
    </border>
    <border>
      <left/>
      <right/>
      <top style="thin">
        <color rgb="FF5C6971"/>
      </top>
      <bottom style="thin">
        <color theme="0" tint="-0.499984740745262"/>
      </bottom>
      <diagonal/>
    </border>
    <border>
      <left/>
      <right style="thin">
        <color rgb="FF5C6971"/>
      </right>
      <top style="thin">
        <color rgb="FF5C697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3E7E9"/>
      </right>
      <top/>
      <bottom/>
      <diagonal/>
    </border>
    <border>
      <left/>
      <right style="thin">
        <color rgb="FFE3E7E9"/>
      </right>
      <top/>
      <bottom style="thin">
        <color rgb="FF5C6971"/>
      </bottom>
      <diagonal/>
    </border>
    <border>
      <left style="thin">
        <color rgb="FFE3E7E9"/>
      </left>
      <right style="thin">
        <color rgb="FFE3E7E9"/>
      </right>
      <top style="thin">
        <color rgb="FFE3E7E9"/>
      </top>
      <bottom/>
      <diagonal/>
    </border>
    <border>
      <left style="thin">
        <color rgb="FFE3E7E9"/>
      </left>
      <right style="thin">
        <color rgb="FFE3E7E9"/>
      </right>
      <top/>
      <bottom style="thin">
        <color rgb="FFE3E7E9"/>
      </bottom>
      <diagonal/>
    </border>
    <border>
      <left style="thin">
        <color rgb="FFE3E7E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7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9" fontId="1" fillId="0" borderId="0" xfId="0" applyNumberFormat="1" applyFont="1"/>
    <xf numFmtId="0" fontId="12" fillId="0" borderId="0" xfId="0" applyFont="1" applyAlignment="1">
      <alignment vertical="center" wrapText="1"/>
    </xf>
    <xf numFmtId="0" fontId="4" fillId="0" borderId="0" xfId="0" applyFont="1"/>
    <xf numFmtId="0" fontId="14" fillId="0" borderId="0" xfId="0" applyFont="1" applyAlignment="1">
      <alignment vertical="center" wrapText="1"/>
    </xf>
    <xf numFmtId="0" fontId="17" fillId="0" borderId="0" xfId="0" applyFont="1"/>
    <xf numFmtId="0" fontId="13" fillId="0" borderId="0" xfId="0" applyFont="1"/>
    <xf numFmtId="0" fontId="1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8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wrapText="1"/>
    </xf>
    <xf numFmtId="0" fontId="10" fillId="5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wrapText="1"/>
    </xf>
    <xf numFmtId="0" fontId="19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 wrapText="1"/>
    </xf>
    <xf numFmtId="0" fontId="8" fillId="6" borderId="1" xfId="0" applyFont="1" applyFill="1" applyBorder="1"/>
    <xf numFmtId="0" fontId="10" fillId="6" borderId="1" xfId="0" applyFont="1" applyFill="1" applyBorder="1" applyAlignment="1">
      <alignment horizontal="center" wrapText="1"/>
    </xf>
    <xf numFmtId="164" fontId="10" fillId="6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vertical="center"/>
    </xf>
    <xf numFmtId="2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9" fontId="15" fillId="6" borderId="5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9" fontId="15" fillId="6" borderId="6" xfId="0" applyNumberFormat="1" applyFont="1" applyFill="1" applyBorder="1" applyAlignment="1">
      <alignment vertical="center"/>
    </xf>
    <xf numFmtId="9" fontId="16" fillId="6" borderId="20" xfId="0" applyNumberFormat="1" applyFont="1" applyFill="1" applyBorder="1" applyAlignment="1">
      <alignment vertical="center"/>
    </xf>
    <xf numFmtId="164" fontId="16" fillId="5" borderId="2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5" fillId="6" borderId="16" xfId="0" applyNumberFormat="1" applyFont="1" applyFill="1" applyBorder="1" applyAlignment="1">
      <alignment horizontal="center" vertical="center"/>
    </xf>
    <xf numFmtId="164" fontId="15" fillId="6" borderId="9" xfId="0" applyNumberFormat="1" applyFont="1" applyFill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0" fontId="18" fillId="6" borderId="0" xfId="0" applyFont="1" applyFill="1" applyAlignment="1">
      <alignment vertical="center" wrapText="1"/>
    </xf>
    <xf numFmtId="164" fontId="1" fillId="0" borderId="0" xfId="0" applyNumberFormat="1" applyFont="1" applyAlignment="1" applyProtection="1">
      <alignment vertical="center" wrapText="1"/>
      <protection hidden="1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/>
    <xf numFmtId="0" fontId="38" fillId="0" borderId="0" xfId="0" applyFont="1"/>
    <xf numFmtId="2" fontId="21" fillId="0" borderId="0" xfId="0" applyNumberFormat="1" applyFont="1" applyAlignment="1">
      <alignment vertical="center"/>
    </xf>
    <xf numFmtId="0" fontId="23" fillId="3" borderId="32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43" fillId="0" borderId="0" xfId="0" applyFont="1"/>
    <xf numFmtId="0" fontId="39" fillId="6" borderId="32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40" fillId="0" borderId="32" xfId="0" applyNumberFormat="1" applyFont="1" applyBorder="1" applyAlignment="1">
      <alignment horizontal="center"/>
    </xf>
    <xf numFmtId="0" fontId="48" fillId="5" borderId="1" xfId="0" applyFont="1" applyFill="1" applyBorder="1" applyAlignment="1">
      <alignment horizontal="center" vertical="center" wrapText="1"/>
    </xf>
    <xf numFmtId="0" fontId="9" fillId="3" borderId="33" xfId="0" applyFont="1" applyFill="1" applyBorder="1"/>
    <xf numFmtId="164" fontId="1" fillId="0" borderId="0" xfId="0" applyNumberFormat="1" applyFont="1" applyAlignment="1">
      <alignment vertical="top" wrapText="1"/>
    </xf>
    <xf numFmtId="164" fontId="4" fillId="0" borderId="40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4" fontId="39" fillId="0" borderId="32" xfId="0" applyNumberFormat="1" applyFont="1" applyBorder="1"/>
    <xf numFmtId="0" fontId="9" fillId="3" borderId="32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9" fontId="4" fillId="0" borderId="0" xfId="0" applyNumberFormat="1" applyFont="1"/>
    <xf numFmtId="9" fontId="13" fillId="0" borderId="0" xfId="0" applyNumberFormat="1" applyFont="1"/>
    <xf numFmtId="0" fontId="41" fillId="0" borderId="0" xfId="0" applyFont="1" applyAlignment="1">
      <alignment horizontal="left" vertical="center"/>
    </xf>
    <xf numFmtId="9" fontId="42" fillId="0" borderId="0" xfId="0" applyNumberFormat="1" applyFont="1"/>
    <xf numFmtId="164" fontId="48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9" fontId="16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horizontal="center" vertical="center"/>
    </xf>
    <xf numFmtId="2" fontId="16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53" fillId="0" borderId="0" xfId="0" applyFont="1"/>
    <xf numFmtId="0" fontId="53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54" fillId="0" borderId="0" xfId="0" applyFont="1" applyAlignment="1">
      <alignment horizontal="left" vertical="top" wrapText="1"/>
    </xf>
    <xf numFmtId="0" fontId="56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8" fillId="0" borderId="0" xfId="0" applyFont="1" applyAlignment="1">
      <alignment vertical="center"/>
    </xf>
    <xf numFmtId="0" fontId="58" fillId="3" borderId="0" xfId="0" applyFont="1" applyFill="1" applyAlignment="1">
      <alignment vertical="center"/>
    </xf>
    <xf numFmtId="0" fontId="53" fillId="3" borderId="0" xfId="0" applyFont="1" applyFill="1" applyAlignment="1">
      <alignment vertical="center"/>
    </xf>
    <xf numFmtId="0" fontId="59" fillId="0" borderId="0" xfId="0" applyFont="1" applyAlignment="1">
      <alignment horizontal="center" vertical="center" wrapText="1"/>
    </xf>
    <xf numFmtId="0" fontId="58" fillId="0" borderId="0" xfId="0" applyFont="1"/>
    <xf numFmtId="0" fontId="60" fillId="0" borderId="0" xfId="0" applyFont="1"/>
    <xf numFmtId="0" fontId="9" fillId="3" borderId="0" xfId="0" applyFont="1" applyFill="1" applyBorder="1"/>
    <xf numFmtId="14" fontId="39" fillId="0" borderId="0" xfId="0" applyNumberFormat="1" applyFont="1" applyBorder="1"/>
    <xf numFmtId="0" fontId="9" fillId="0" borderId="0" xfId="0" applyFont="1" applyFill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0" fontId="9" fillId="0" borderId="0" xfId="0" applyFont="1" applyFill="1" applyBorder="1" applyAlignment="1">
      <alignment horizontal="left"/>
    </xf>
    <xf numFmtId="164" fontId="40" fillId="0" borderId="0" xfId="0" applyNumberFormat="1" applyFont="1" applyFill="1" applyBorder="1" applyAlignment="1"/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4" fontId="4" fillId="6" borderId="40" xfId="0" applyNumberFormat="1" applyFont="1" applyFill="1" applyBorder="1" applyAlignment="1">
      <alignment horizontal="center" vertical="top" wrapText="1"/>
    </xf>
    <xf numFmtId="164" fontId="4" fillId="6" borderId="0" xfId="0" applyNumberFormat="1" applyFont="1" applyFill="1" applyAlignment="1">
      <alignment horizontal="center" vertical="top" wrapText="1"/>
    </xf>
    <xf numFmtId="0" fontId="10" fillId="6" borderId="1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8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center" vertical="top" wrapText="1"/>
    </xf>
    <xf numFmtId="0" fontId="3" fillId="8" borderId="12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1" fillId="6" borderId="12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" fillId="8" borderId="10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0" fontId="3" fillId="8" borderId="13" xfId="0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0" fontId="3" fillId="8" borderId="15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vertical="center" wrapText="1"/>
    </xf>
    <xf numFmtId="0" fontId="10" fillId="6" borderId="24" xfId="0" applyFont="1" applyFill="1" applyBorder="1" applyAlignment="1">
      <alignment vertical="center" wrapText="1"/>
    </xf>
    <xf numFmtId="0" fontId="10" fillId="6" borderId="25" xfId="0" applyFont="1" applyFill="1" applyBorder="1" applyAlignment="1">
      <alignment vertical="center" wrapText="1"/>
    </xf>
    <xf numFmtId="0" fontId="10" fillId="6" borderId="26" xfId="0" applyFont="1" applyFill="1" applyBorder="1" applyAlignment="1">
      <alignment vertical="center" wrapText="1"/>
    </xf>
    <xf numFmtId="0" fontId="10" fillId="6" borderId="27" xfId="0" applyFont="1" applyFill="1" applyBorder="1" applyAlignment="1">
      <alignment vertical="center" wrapText="1"/>
    </xf>
    <xf numFmtId="0" fontId="10" fillId="6" borderId="28" xfId="0" applyFont="1" applyFill="1" applyBorder="1" applyAlignment="1">
      <alignment vertical="center" wrapText="1"/>
    </xf>
    <xf numFmtId="0" fontId="2" fillId="6" borderId="18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left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16" fillId="4" borderId="31" xfId="0" applyFont="1" applyFill="1" applyBorder="1" applyAlignment="1">
      <alignment horizontal="left" vertical="center" wrapText="1"/>
    </xf>
    <xf numFmtId="0" fontId="32" fillId="6" borderId="1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52" fillId="3" borderId="0" xfId="0" applyFont="1" applyFill="1" applyAlignment="1">
      <alignment horizontal="center" vertical="center" wrapText="1"/>
    </xf>
    <xf numFmtId="0" fontId="52" fillId="3" borderId="14" xfId="0" applyFont="1" applyFill="1" applyBorder="1" applyAlignment="1">
      <alignment horizontal="center" vertical="center" wrapText="1"/>
    </xf>
    <xf numFmtId="0" fontId="52" fillId="3" borderId="36" xfId="0" applyFont="1" applyFill="1" applyBorder="1" applyAlignment="1">
      <alignment horizontal="center" vertical="center" wrapText="1"/>
    </xf>
    <xf numFmtId="0" fontId="52" fillId="3" borderId="37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/>
    </xf>
    <xf numFmtId="164" fontId="40" fillId="0" borderId="41" xfId="0" applyNumberFormat="1" applyFont="1" applyFill="1" applyBorder="1" applyAlignment="1">
      <alignment horizontal="center"/>
    </xf>
    <xf numFmtId="164" fontId="40" fillId="0" borderId="42" xfId="0" applyNumberFormat="1" applyFont="1" applyFill="1" applyBorder="1" applyAlignment="1">
      <alignment horizontal="center"/>
    </xf>
    <xf numFmtId="164" fontId="40" fillId="0" borderId="43" xfId="0" applyNumberFormat="1" applyFont="1" applyFill="1" applyBorder="1" applyAlignment="1">
      <alignment horizontal="center"/>
    </xf>
    <xf numFmtId="164" fontId="40" fillId="0" borderId="47" xfId="0" applyNumberFormat="1" applyFont="1" applyFill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/>
    </xf>
    <xf numFmtId="164" fontId="40" fillId="0" borderId="48" xfId="0" applyNumberFormat="1" applyFont="1" applyFill="1" applyBorder="1" applyAlignment="1">
      <alignment horizontal="center"/>
    </xf>
    <xf numFmtId="164" fontId="40" fillId="0" borderId="44" xfId="0" applyNumberFormat="1" applyFont="1" applyFill="1" applyBorder="1" applyAlignment="1">
      <alignment horizontal="center"/>
    </xf>
    <xf numFmtId="164" fontId="40" fillId="0" borderId="45" xfId="0" applyNumberFormat="1" applyFont="1" applyFill="1" applyBorder="1" applyAlignment="1">
      <alignment horizontal="center"/>
    </xf>
    <xf numFmtId="164" fontId="40" fillId="0" borderId="46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39" fillId="7" borderId="32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left" vertical="top" wrapText="1"/>
    </xf>
    <xf numFmtId="0" fontId="3" fillId="8" borderId="32" xfId="0" applyFont="1" applyFill="1" applyBorder="1" applyAlignment="1">
      <alignment horizontal="left" vertical="top" wrapText="1"/>
    </xf>
    <xf numFmtId="0" fontId="39" fillId="6" borderId="32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8" borderId="32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C6971"/>
      <color rgb="FF5C6959"/>
      <color rgb="FFB8B8B8"/>
      <color rgb="FFFFF7F8"/>
      <color rgb="FFE3E7E9"/>
      <color rgb="FFE2001A"/>
      <color rgb="FFFFB7C0"/>
      <color rgb="FFFFD9DE"/>
      <color rgb="FFA5AFB5"/>
      <color rgb="FFD3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6</xdr:row>
          <xdr:rowOff>144780</xdr:rowOff>
        </xdr:from>
        <xdr:to>
          <xdr:col>4</xdr:col>
          <xdr:colOff>571500</xdr:colOff>
          <xdr:row>7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6</xdr:row>
          <xdr:rowOff>144780</xdr:rowOff>
        </xdr:from>
        <xdr:to>
          <xdr:col>6</xdr:col>
          <xdr:colOff>518160</xdr:colOff>
          <xdr:row>7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6</xdr:row>
          <xdr:rowOff>137160</xdr:rowOff>
        </xdr:from>
        <xdr:to>
          <xdr:col>2</xdr:col>
          <xdr:colOff>533400</xdr:colOff>
          <xdr:row>7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5752</xdr:colOff>
      <xdr:row>177</xdr:row>
      <xdr:rowOff>11161</xdr:rowOff>
    </xdr:from>
    <xdr:to>
      <xdr:col>9</xdr:col>
      <xdr:colOff>5752</xdr:colOff>
      <xdr:row>185</xdr:row>
      <xdr:rowOff>21467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77224" y="45210402"/>
          <a:ext cx="5189790" cy="1737269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50"/>
        </a:p>
      </xdr:txBody>
    </xdr:sp>
    <xdr:clientData/>
  </xdr:twoCellAnchor>
  <xdr:twoCellAnchor>
    <xdr:from>
      <xdr:col>1</xdr:col>
      <xdr:colOff>1516752</xdr:colOff>
      <xdr:row>17</xdr:row>
      <xdr:rowOff>2861028</xdr:rowOff>
    </xdr:from>
    <xdr:to>
      <xdr:col>9</xdr:col>
      <xdr:colOff>486603</xdr:colOff>
      <xdr:row>35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59546" y="5737204"/>
          <a:ext cx="5688712" cy="3110774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  <xdr:twoCellAnchor editAs="oneCell">
    <xdr:from>
      <xdr:col>6</xdr:col>
      <xdr:colOff>208891</xdr:colOff>
      <xdr:row>2</xdr:row>
      <xdr:rowOff>11616</xdr:rowOff>
    </xdr:from>
    <xdr:to>
      <xdr:col>9</xdr:col>
      <xdr:colOff>152002</xdr:colOff>
      <xdr:row>5</xdr:row>
      <xdr:rowOff>4188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573" y="256008"/>
          <a:ext cx="1591186" cy="7445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</xdr:colOff>
      <xdr:row>9</xdr:row>
      <xdr:rowOff>4668</xdr:rowOff>
    </xdr:from>
    <xdr:to>
      <xdr:col>10</xdr:col>
      <xdr:colOff>9339</xdr:colOff>
      <xdr:row>11</xdr:row>
      <xdr:rowOff>443243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72971" y="1824792"/>
          <a:ext cx="5691331" cy="796941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  <xdr:twoCellAnchor>
    <xdr:from>
      <xdr:col>2</xdr:col>
      <xdr:colOff>0</xdr:colOff>
      <xdr:row>67</xdr:row>
      <xdr:rowOff>3197</xdr:rowOff>
    </xdr:from>
    <xdr:to>
      <xdr:col>9</xdr:col>
      <xdr:colOff>9589</xdr:colOff>
      <xdr:row>75</xdr:row>
      <xdr:rowOff>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70755" y="15243197"/>
          <a:ext cx="5197198" cy="1885822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2</xdr:col>
      <xdr:colOff>0</xdr:colOff>
      <xdr:row>87</xdr:row>
      <xdr:rowOff>7500</xdr:rowOff>
    </xdr:from>
    <xdr:to>
      <xdr:col>9</xdr:col>
      <xdr:colOff>3750</xdr:colOff>
      <xdr:row>95</xdr:row>
      <xdr:rowOff>15000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73750" y="20362500"/>
          <a:ext cx="5186250" cy="1725000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1510061</xdr:colOff>
      <xdr:row>108</xdr:row>
      <xdr:rowOff>170367</xdr:rowOff>
    </xdr:from>
    <xdr:to>
      <xdr:col>9</xdr:col>
      <xdr:colOff>11615</xdr:colOff>
      <xdr:row>117</xdr:row>
      <xdr:rowOff>7745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53994" y="25814300"/>
          <a:ext cx="5215518" cy="1599116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2</xdr:col>
      <xdr:colOff>8902</xdr:colOff>
      <xdr:row>133</xdr:row>
      <xdr:rowOff>4450</xdr:rowOff>
    </xdr:from>
    <xdr:to>
      <xdr:col>8</xdr:col>
      <xdr:colOff>4451</xdr:colOff>
      <xdr:row>141</xdr:row>
      <xdr:rowOff>18860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81872" y="35327111"/>
          <a:ext cx="5187146" cy="2475821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0</xdr:col>
      <xdr:colOff>238125</xdr:colOff>
      <xdr:row>189</xdr:row>
      <xdr:rowOff>0</xdr:rowOff>
    </xdr:from>
    <xdr:to>
      <xdr:col>9</xdr:col>
      <xdr:colOff>6106</xdr:colOff>
      <xdr:row>237</xdr:row>
      <xdr:rowOff>136744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8125" y="52147018"/>
          <a:ext cx="6732548" cy="8284863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2</xdr:col>
      <xdr:colOff>0</xdr:colOff>
      <xdr:row>154</xdr:row>
      <xdr:rowOff>9430</xdr:rowOff>
    </xdr:from>
    <xdr:to>
      <xdr:col>8</xdr:col>
      <xdr:colOff>0</xdr:colOff>
      <xdr:row>161</xdr:row>
      <xdr:rowOff>3305457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72970" y="47676869"/>
          <a:ext cx="5191597" cy="4701200"/>
        </a:xfrm>
        <a:prstGeom prst="rect">
          <a:avLst/>
        </a:prstGeom>
        <a:solidFill>
          <a:srgbClr val="FFF7F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7601-0D1E-4793-AD91-579DD996A75F}">
  <dimension ref="A1:W189"/>
  <sheetViews>
    <sheetView showGridLines="0" tabSelected="1" view="pageBreakPreview" topLeftCell="A40" zoomScale="107" zoomScaleNormal="107" zoomScaleSheetLayoutView="107" workbookViewId="0">
      <selection activeCell="H49" sqref="H49"/>
    </sheetView>
  </sheetViews>
  <sheetFormatPr baseColWidth="10" defaultColWidth="11.5546875" defaultRowHeight="13.8" x14ac:dyDescent="0.25"/>
  <cols>
    <col min="1" max="1" width="3.44140625" style="4" customWidth="1"/>
    <col min="2" max="2" width="21.44140625" style="1" customWidth="1"/>
    <col min="3" max="4" width="11.88671875" style="7" customWidth="1"/>
    <col min="5" max="6" width="12.88671875" style="7" customWidth="1"/>
    <col min="7" max="7" width="11.88671875" style="7" customWidth="1"/>
    <col min="8" max="8" width="11.109375" style="11" customWidth="1"/>
    <col min="9" max="9" width="15.5546875" style="4" hidden="1" customWidth="1"/>
    <col min="10" max="10" width="6.6640625" style="4" customWidth="1"/>
    <col min="11" max="11" width="5.33203125" style="4" customWidth="1"/>
    <col min="12" max="12" width="11.5546875" style="12"/>
    <col min="13" max="13" width="0" style="82" hidden="1" customWidth="1"/>
    <col min="14" max="14" width="20.44140625" style="82" hidden="1" customWidth="1"/>
    <col min="15" max="15" width="21.109375" style="82" hidden="1" customWidth="1"/>
    <col min="16" max="18" width="0" style="82" hidden="1" customWidth="1"/>
    <col min="19" max="20" width="11.5546875" style="82"/>
    <col min="21" max="23" width="11.5546875" style="12"/>
    <col min="24" max="16384" width="11.5546875" style="4"/>
  </cols>
  <sheetData>
    <row r="1" spans="2:10" ht="9" customHeight="1" x14ac:dyDescent="0.25"/>
    <row r="2" spans="2:10" ht="10.199999999999999" customHeight="1" x14ac:dyDescent="0.25">
      <c r="B2" s="52" t="str">
        <f>C14</f>
        <v xml:space="preserve">Max Mustermann </v>
      </c>
      <c r="C2" s="168" t="str">
        <f>C15</f>
        <v>Musterkurs</v>
      </c>
      <c r="D2" s="168"/>
      <c r="E2" s="168" t="str">
        <f>C16</f>
        <v>Prof. Dr. Maria Musterfrau</v>
      </c>
      <c r="F2" s="168"/>
    </row>
    <row r="3" spans="2:10" ht="24" customHeight="1" x14ac:dyDescent="0.25">
      <c r="B3" s="52"/>
      <c r="C3" s="52"/>
      <c r="D3" s="52"/>
      <c r="E3" s="52"/>
      <c r="F3" s="52"/>
    </row>
    <row r="4" spans="2:10" x14ac:dyDescent="0.25">
      <c r="B4" s="52"/>
      <c r="C4" s="52"/>
      <c r="D4" s="52"/>
      <c r="E4" s="52"/>
      <c r="F4" s="52"/>
    </row>
    <row r="5" spans="2:10" ht="21.75" customHeight="1" x14ac:dyDescent="0.25">
      <c r="B5" s="103" t="s">
        <v>188</v>
      </c>
      <c r="C5" s="103"/>
      <c r="D5" s="103"/>
      <c r="E5" s="103"/>
      <c r="F5" s="103"/>
    </row>
    <row r="6" spans="2:10" ht="5.7" customHeight="1" x14ac:dyDescent="0.25"/>
    <row r="7" spans="2:10" ht="25.5" customHeight="1" x14ac:dyDescent="0.25">
      <c r="B7" s="172" t="s">
        <v>187</v>
      </c>
      <c r="C7" s="169" t="s">
        <v>184</v>
      </c>
      <c r="D7" s="169"/>
      <c r="E7" s="169" t="s">
        <v>183</v>
      </c>
      <c r="F7" s="169"/>
      <c r="G7" s="169" t="s">
        <v>182</v>
      </c>
      <c r="H7" s="169"/>
    </row>
    <row r="8" spans="2:10" ht="15" customHeight="1" x14ac:dyDescent="0.25">
      <c r="B8" s="172"/>
      <c r="C8" s="169"/>
      <c r="D8" s="169"/>
      <c r="E8" s="169"/>
      <c r="F8" s="169"/>
      <c r="G8" s="169"/>
      <c r="H8" s="169"/>
    </row>
    <row r="9" spans="2:10" ht="4.5" customHeight="1" x14ac:dyDescent="0.3">
      <c r="B9" s="50"/>
      <c r="C9"/>
      <c r="D9"/>
      <c r="E9"/>
    </row>
    <row r="10" spans="2:10" ht="14.25" customHeight="1" x14ac:dyDescent="0.25">
      <c r="B10" s="173" t="s">
        <v>177</v>
      </c>
      <c r="C10" s="175" t="s">
        <v>178</v>
      </c>
      <c r="D10" s="175"/>
      <c r="E10" s="175"/>
      <c r="F10" s="175"/>
      <c r="G10" s="175"/>
      <c r="H10" s="175"/>
      <c r="I10" s="175"/>
      <c r="J10" s="175"/>
    </row>
    <row r="11" spans="2:10" ht="14.25" customHeight="1" x14ac:dyDescent="0.25">
      <c r="B11" s="173"/>
      <c r="C11" s="175"/>
      <c r="D11" s="175"/>
      <c r="E11" s="175"/>
      <c r="F11" s="175"/>
      <c r="G11" s="175"/>
      <c r="H11" s="175"/>
      <c r="I11" s="175"/>
      <c r="J11" s="175"/>
    </row>
    <row r="12" spans="2:10" ht="34.950000000000003" customHeight="1" x14ac:dyDescent="0.25">
      <c r="B12" s="173"/>
      <c r="C12" s="175"/>
      <c r="D12" s="175"/>
      <c r="E12" s="175"/>
      <c r="F12" s="175"/>
      <c r="G12" s="175"/>
      <c r="H12" s="175"/>
      <c r="I12" s="175"/>
      <c r="J12" s="175"/>
    </row>
    <row r="13" spans="2:10" ht="6" customHeight="1" x14ac:dyDescent="0.25">
      <c r="B13" s="50"/>
      <c r="C13" s="53"/>
      <c r="D13" s="53"/>
      <c r="E13" s="53"/>
      <c r="F13" s="54"/>
      <c r="G13" s="54"/>
      <c r="H13" s="55"/>
    </row>
    <row r="14" spans="2:10" ht="14.7" customHeight="1" x14ac:dyDescent="0.25">
      <c r="B14" s="51" t="s">
        <v>179</v>
      </c>
      <c r="C14" s="175" t="s">
        <v>209</v>
      </c>
      <c r="D14" s="175"/>
      <c r="E14" s="175"/>
      <c r="F14" s="175"/>
      <c r="G14" s="175"/>
      <c r="H14" s="175"/>
      <c r="I14" s="175"/>
      <c r="J14" s="175"/>
    </row>
    <row r="15" spans="2:10" ht="14.7" customHeight="1" x14ac:dyDescent="0.25">
      <c r="B15" s="51" t="s">
        <v>180</v>
      </c>
      <c r="C15" s="175" t="s">
        <v>210</v>
      </c>
      <c r="D15" s="175"/>
      <c r="E15" s="175"/>
      <c r="F15" s="175"/>
      <c r="G15" s="175"/>
      <c r="H15" s="175"/>
      <c r="I15" s="175"/>
      <c r="J15" s="175"/>
    </row>
    <row r="16" spans="2:10" ht="30" customHeight="1" x14ac:dyDescent="0.25">
      <c r="B16" s="51" t="s">
        <v>181</v>
      </c>
      <c r="C16" s="175" t="s">
        <v>211</v>
      </c>
      <c r="D16" s="175"/>
      <c r="E16" s="175"/>
      <c r="F16" s="175"/>
      <c r="G16" s="175"/>
      <c r="H16" s="175"/>
      <c r="I16" s="175"/>
      <c r="J16" s="175"/>
    </row>
    <row r="18" spans="2:10" ht="206.25" customHeight="1" x14ac:dyDescent="0.25">
      <c r="B18" s="174" t="s">
        <v>191</v>
      </c>
      <c r="C18" s="174"/>
      <c r="D18" s="174"/>
      <c r="E18" s="174"/>
      <c r="F18" s="174"/>
      <c r="G18" s="174"/>
      <c r="H18" s="174"/>
      <c r="I18" s="174"/>
      <c r="J18" s="174"/>
    </row>
    <row r="19" spans="2:10" ht="26.4" x14ac:dyDescent="0.25">
      <c r="B19" s="40" t="s">
        <v>185</v>
      </c>
      <c r="C19" s="171"/>
      <c r="D19" s="171"/>
      <c r="E19" s="171"/>
      <c r="F19" s="171"/>
      <c r="G19" s="171"/>
      <c r="H19" s="171"/>
      <c r="I19" s="171"/>
      <c r="J19" s="171"/>
    </row>
    <row r="20" spans="2:10" x14ac:dyDescent="0.25">
      <c r="B20" s="170" t="s">
        <v>208</v>
      </c>
      <c r="C20" s="171"/>
      <c r="D20" s="171"/>
      <c r="E20" s="171"/>
      <c r="F20" s="171"/>
      <c r="G20" s="171"/>
      <c r="H20" s="171"/>
      <c r="I20" s="171"/>
      <c r="J20" s="171"/>
    </row>
    <row r="21" spans="2:10" x14ac:dyDescent="0.25">
      <c r="B21" s="170"/>
      <c r="C21" s="171"/>
      <c r="D21" s="171"/>
      <c r="E21" s="171"/>
      <c r="F21" s="171"/>
      <c r="G21" s="171"/>
      <c r="H21" s="171"/>
      <c r="I21" s="171"/>
      <c r="J21" s="171"/>
    </row>
    <row r="22" spans="2:10" x14ac:dyDescent="0.25">
      <c r="B22" s="170"/>
      <c r="C22" s="171"/>
      <c r="D22" s="171"/>
      <c r="E22" s="171"/>
      <c r="F22" s="171"/>
      <c r="G22" s="171"/>
      <c r="H22" s="171"/>
      <c r="I22" s="171"/>
      <c r="J22" s="171"/>
    </row>
    <row r="23" spans="2:10" x14ac:dyDescent="0.25">
      <c r="B23" s="170"/>
      <c r="C23" s="171"/>
      <c r="D23" s="171"/>
      <c r="E23" s="171"/>
      <c r="F23" s="171"/>
      <c r="G23" s="171"/>
      <c r="H23" s="171"/>
      <c r="I23" s="171"/>
      <c r="J23" s="171"/>
    </row>
    <row r="24" spans="2:10" x14ac:dyDescent="0.25">
      <c r="B24" s="170"/>
      <c r="C24" s="171"/>
      <c r="D24" s="171"/>
      <c r="E24" s="171"/>
      <c r="F24" s="171"/>
      <c r="G24" s="171"/>
      <c r="H24" s="171"/>
      <c r="I24" s="171"/>
      <c r="J24" s="171"/>
    </row>
    <row r="25" spans="2:10" x14ac:dyDescent="0.25">
      <c r="B25" s="170"/>
      <c r="C25" s="171"/>
      <c r="D25" s="171"/>
      <c r="E25" s="171"/>
      <c r="F25" s="171"/>
      <c r="G25" s="171"/>
      <c r="H25" s="171"/>
      <c r="I25" s="171"/>
      <c r="J25" s="171"/>
    </row>
    <row r="26" spans="2:10" x14ac:dyDescent="0.25">
      <c r="B26" s="170"/>
      <c r="C26" s="171"/>
      <c r="D26" s="171"/>
      <c r="E26" s="171"/>
      <c r="F26" s="171"/>
      <c r="G26" s="171"/>
      <c r="H26" s="171"/>
      <c r="I26" s="171"/>
      <c r="J26" s="171"/>
    </row>
    <row r="27" spans="2:10" x14ac:dyDescent="0.25">
      <c r="B27" s="170"/>
      <c r="C27" s="171"/>
      <c r="D27" s="171"/>
      <c r="E27" s="171"/>
      <c r="F27" s="171"/>
      <c r="G27" s="171"/>
      <c r="H27" s="171"/>
      <c r="I27" s="171"/>
      <c r="J27" s="171"/>
    </row>
    <row r="28" spans="2:10" x14ac:dyDescent="0.25">
      <c r="B28" s="170"/>
      <c r="C28" s="171"/>
      <c r="D28" s="171"/>
      <c r="E28" s="171"/>
      <c r="F28" s="171"/>
      <c r="G28" s="171"/>
      <c r="H28" s="171"/>
      <c r="I28" s="171"/>
      <c r="J28" s="171"/>
    </row>
    <row r="29" spans="2:10" x14ac:dyDescent="0.25">
      <c r="B29" s="170"/>
      <c r="C29" s="171"/>
      <c r="D29" s="171"/>
      <c r="E29" s="171"/>
      <c r="F29" s="171"/>
      <c r="G29" s="171"/>
      <c r="H29" s="171"/>
      <c r="I29" s="171"/>
      <c r="J29" s="171"/>
    </row>
    <row r="30" spans="2:10" x14ac:dyDescent="0.25">
      <c r="B30" s="170"/>
      <c r="C30" s="171"/>
      <c r="D30" s="171"/>
      <c r="E30" s="171"/>
      <c r="F30" s="171"/>
      <c r="G30" s="171"/>
      <c r="H30" s="171"/>
      <c r="I30" s="171"/>
      <c r="J30" s="171"/>
    </row>
    <row r="31" spans="2:10" x14ac:dyDescent="0.25">
      <c r="B31" s="170"/>
      <c r="C31" s="171"/>
      <c r="D31" s="171"/>
      <c r="E31" s="171"/>
      <c r="F31" s="171"/>
      <c r="G31" s="171"/>
      <c r="H31" s="171"/>
      <c r="I31" s="171"/>
      <c r="J31" s="171"/>
    </row>
    <row r="32" spans="2:10" x14ac:dyDescent="0.25">
      <c r="B32" s="170"/>
      <c r="C32" s="171"/>
      <c r="D32" s="171"/>
      <c r="E32" s="171"/>
      <c r="F32" s="171"/>
      <c r="G32" s="171"/>
      <c r="H32" s="171"/>
      <c r="I32" s="171"/>
      <c r="J32" s="171"/>
    </row>
    <row r="33" spans="1:23" x14ac:dyDescent="0.25">
      <c r="B33" s="170"/>
      <c r="C33" s="171"/>
      <c r="D33" s="171"/>
      <c r="E33" s="171"/>
      <c r="F33" s="171"/>
      <c r="G33" s="171"/>
      <c r="H33" s="171"/>
      <c r="I33" s="171"/>
      <c r="J33" s="171"/>
    </row>
    <row r="34" spans="1:23" x14ac:dyDescent="0.25">
      <c r="B34" s="170"/>
      <c r="C34" s="171"/>
      <c r="D34" s="171"/>
      <c r="E34" s="171"/>
      <c r="F34" s="171"/>
      <c r="G34" s="171"/>
      <c r="H34" s="171"/>
      <c r="I34" s="171"/>
      <c r="J34" s="171"/>
    </row>
    <row r="35" spans="1:23" x14ac:dyDescent="0.25">
      <c r="B35" s="170"/>
      <c r="C35" s="171"/>
      <c r="D35" s="171"/>
      <c r="E35" s="171"/>
      <c r="F35" s="171"/>
      <c r="G35" s="171"/>
      <c r="H35" s="171"/>
      <c r="I35" s="171"/>
      <c r="J35" s="171"/>
    </row>
    <row r="36" spans="1:23" s="12" customFormat="1" x14ac:dyDescent="0.25">
      <c r="M36" s="82"/>
      <c r="N36" s="82"/>
      <c r="O36" s="82"/>
      <c r="P36" s="82"/>
      <c r="Q36" s="82"/>
      <c r="R36" s="82"/>
      <c r="S36" s="82"/>
      <c r="T36" s="82"/>
    </row>
    <row r="37" spans="1:23" s="12" customFormat="1" x14ac:dyDescent="0.25">
      <c r="A37" s="58"/>
      <c r="B37" s="154" t="s">
        <v>186</v>
      </c>
      <c r="C37" s="155"/>
      <c r="D37" s="56">
        <f>E51</f>
        <v>2.7</v>
      </c>
      <c r="E37" s="63" t="s">
        <v>190</v>
      </c>
      <c r="F37" s="62">
        <f ca="1">TODAY()</f>
        <v>45368</v>
      </c>
      <c r="M37" s="82"/>
      <c r="N37" s="82"/>
      <c r="O37" s="82"/>
      <c r="P37" s="82"/>
      <c r="Q37" s="82"/>
      <c r="R37" s="82"/>
      <c r="S37" s="82"/>
      <c r="T37" s="82"/>
    </row>
    <row r="38" spans="1:23" s="12" customFormat="1" x14ac:dyDescent="0.25">
      <c r="A38" s="95"/>
      <c r="B38" s="97"/>
      <c r="C38" s="97"/>
      <c r="D38" s="101"/>
      <c r="E38" s="101"/>
      <c r="F38" s="101"/>
      <c r="G38" s="101"/>
      <c r="M38" s="82"/>
      <c r="N38" s="82"/>
      <c r="O38" s="82"/>
      <c r="P38" s="82"/>
      <c r="Q38" s="82"/>
      <c r="R38" s="82"/>
      <c r="S38" s="82"/>
      <c r="T38" s="82"/>
    </row>
    <row r="39" spans="1:23" s="12" customFormat="1" x14ac:dyDescent="0.25">
      <c r="A39" s="95"/>
      <c r="B39" s="158" t="s">
        <v>212</v>
      </c>
      <c r="C39" s="158"/>
      <c r="D39" s="159"/>
      <c r="E39" s="160"/>
      <c r="F39" s="161"/>
      <c r="G39" s="101"/>
      <c r="M39" s="82"/>
      <c r="N39" s="82"/>
      <c r="O39" s="82"/>
      <c r="P39" s="82"/>
      <c r="Q39" s="82"/>
      <c r="R39" s="82"/>
      <c r="S39" s="82"/>
      <c r="T39" s="82"/>
    </row>
    <row r="40" spans="1:23" s="12" customFormat="1" x14ac:dyDescent="0.25">
      <c r="A40" s="95"/>
      <c r="B40" s="158"/>
      <c r="C40" s="158"/>
      <c r="D40" s="162"/>
      <c r="E40" s="163"/>
      <c r="F40" s="164"/>
      <c r="G40" s="101"/>
      <c r="M40" s="82"/>
      <c r="N40" s="82"/>
      <c r="O40" s="82"/>
      <c r="P40" s="82"/>
      <c r="Q40" s="82"/>
      <c r="R40" s="82"/>
      <c r="S40" s="82"/>
      <c r="T40" s="82"/>
    </row>
    <row r="41" spans="1:23" s="12" customFormat="1" x14ac:dyDescent="0.25">
      <c r="A41" s="95"/>
      <c r="B41" s="158"/>
      <c r="C41" s="158"/>
      <c r="D41" s="165"/>
      <c r="E41" s="166"/>
      <c r="F41" s="167"/>
      <c r="G41" s="101"/>
      <c r="M41" s="82"/>
      <c r="N41" s="82"/>
      <c r="O41" s="82"/>
      <c r="P41" s="82"/>
      <c r="Q41" s="82"/>
      <c r="R41" s="82"/>
      <c r="S41" s="82"/>
      <c r="T41" s="82"/>
    </row>
    <row r="42" spans="1:23" s="12" customFormat="1" x14ac:dyDescent="0.25">
      <c r="A42" s="95"/>
      <c r="B42" s="97"/>
      <c r="C42" s="97"/>
      <c r="D42" s="98"/>
      <c r="E42" s="99"/>
      <c r="F42" s="100"/>
      <c r="G42" s="96"/>
      <c r="M42" s="82"/>
      <c r="N42" s="82"/>
      <c r="O42" s="82"/>
      <c r="P42" s="82"/>
      <c r="Q42" s="82"/>
      <c r="R42" s="82"/>
      <c r="S42" s="82"/>
      <c r="T42" s="82"/>
    </row>
    <row r="43" spans="1:23" s="3" customFormat="1" ht="12" customHeight="1" x14ac:dyDescent="0.3">
      <c r="B43" s="103" t="s">
        <v>105</v>
      </c>
      <c r="C43" s="103"/>
      <c r="D43" s="150" t="s">
        <v>57</v>
      </c>
      <c r="E43" s="152" t="s">
        <v>97</v>
      </c>
      <c r="F43" s="156" t="s">
        <v>125</v>
      </c>
      <c r="G43" s="36"/>
      <c r="H43" s="36"/>
      <c r="L43" s="15"/>
      <c r="M43" s="83"/>
      <c r="N43" s="83"/>
      <c r="O43" s="83"/>
      <c r="P43" s="83"/>
      <c r="Q43" s="83"/>
      <c r="R43" s="83"/>
      <c r="S43" s="83"/>
      <c r="T43" s="83"/>
      <c r="U43" s="15"/>
      <c r="V43" s="15"/>
      <c r="W43" s="15"/>
    </row>
    <row r="44" spans="1:23" s="10" customFormat="1" ht="13.95" customHeight="1" x14ac:dyDescent="0.15">
      <c r="B44" s="149"/>
      <c r="C44" s="149"/>
      <c r="D44" s="151"/>
      <c r="E44" s="153"/>
      <c r="F44" s="157"/>
      <c r="G44" s="13"/>
      <c r="H44" s="16"/>
      <c r="I44" s="2" t="s">
        <v>97</v>
      </c>
      <c r="L44" s="13"/>
      <c r="M44" s="84"/>
      <c r="N44" s="84" t="s">
        <v>102</v>
      </c>
      <c r="O44" s="85">
        <v>0.3</v>
      </c>
      <c r="P44" s="86"/>
      <c r="Q44" s="84"/>
      <c r="R44" s="84"/>
      <c r="S44" s="84"/>
      <c r="T44" s="84"/>
      <c r="U44" s="13"/>
      <c r="V44" s="13"/>
      <c r="W44" s="13"/>
    </row>
    <row r="45" spans="1:23" s="3" customFormat="1" ht="18.600000000000001" customHeight="1" x14ac:dyDescent="0.3">
      <c r="B45" s="129" t="s">
        <v>43</v>
      </c>
      <c r="C45" s="130"/>
      <c r="D45" s="31">
        <v>0.2</v>
      </c>
      <c r="E45" s="37">
        <f>IF(ISBLANK(H66)," ", H66)</f>
        <v>1.6</v>
      </c>
      <c r="F45" s="39" t="str">
        <f>J66</f>
        <v>OK</v>
      </c>
      <c r="G45" s="104" t="s">
        <v>189</v>
      </c>
      <c r="H45" s="105"/>
      <c r="I45" s="59"/>
      <c r="J45" s="59"/>
      <c r="L45" s="15"/>
      <c r="M45" s="83"/>
      <c r="N45" s="83"/>
      <c r="O45" s="83"/>
      <c r="P45" s="83"/>
      <c r="Q45" s="83"/>
      <c r="R45" s="83"/>
      <c r="S45" s="83"/>
      <c r="T45" s="83"/>
      <c r="U45" s="42"/>
      <c r="V45" s="15"/>
      <c r="W45" s="15"/>
    </row>
    <row r="46" spans="1:23" s="3" customFormat="1" ht="18.600000000000001" customHeight="1" x14ac:dyDescent="0.3">
      <c r="B46" s="129" t="s">
        <v>44</v>
      </c>
      <c r="C46" s="130"/>
      <c r="D46" s="31">
        <v>0.15</v>
      </c>
      <c r="E46" s="37">
        <f>H86</f>
        <v>2.7</v>
      </c>
      <c r="F46" s="39" t="str">
        <f>J86</f>
        <v>OK</v>
      </c>
      <c r="G46" s="104"/>
      <c r="H46" s="105"/>
      <c r="I46" s="59"/>
      <c r="J46" s="59"/>
      <c r="L46" s="15"/>
      <c r="M46" s="83"/>
      <c r="N46" s="83" t="s">
        <v>103</v>
      </c>
      <c r="O46" s="83"/>
      <c r="P46" s="87" t="s">
        <v>37</v>
      </c>
      <c r="Q46" s="83">
        <v>1</v>
      </c>
      <c r="R46" s="83"/>
      <c r="S46" s="83"/>
      <c r="T46" s="83"/>
      <c r="U46" s="42"/>
      <c r="V46" s="15"/>
      <c r="W46" s="15"/>
    </row>
    <row r="47" spans="1:23" s="3" customFormat="1" ht="18.600000000000001" customHeight="1" x14ac:dyDescent="0.3">
      <c r="B47" s="129" t="s">
        <v>45</v>
      </c>
      <c r="C47" s="130"/>
      <c r="D47" s="31">
        <v>0.2</v>
      </c>
      <c r="E47" s="37">
        <f>H108</f>
        <v>3.1</v>
      </c>
      <c r="F47" s="39" t="str">
        <f>J108</f>
        <v>CHECK</v>
      </c>
      <c r="G47" s="60"/>
      <c r="H47" s="61"/>
      <c r="I47" s="59"/>
      <c r="J47" s="59"/>
      <c r="L47" s="15"/>
      <c r="M47" s="83"/>
      <c r="N47" s="83"/>
      <c r="O47" s="83"/>
      <c r="P47" s="87" t="s">
        <v>38</v>
      </c>
      <c r="Q47" s="83">
        <v>2</v>
      </c>
      <c r="R47" s="83"/>
      <c r="S47" s="83"/>
      <c r="T47" s="83"/>
      <c r="U47" s="42"/>
      <c r="V47" s="15"/>
      <c r="W47" s="15"/>
    </row>
    <row r="48" spans="1:23" s="3" customFormat="1" ht="18.600000000000001" customHeight="1" x14ac:dyDescent="0.3">
      <c r="B48" s="129" t="s">
        <v>46</v>
      </c>
      <c r="C48" s="130"/>
      <c r="D48" s="31">
        <v>0.2</v>
      </c>
      <c r="E48" s="37">
        <f>H132</f>
        <v>2.6</v>
      </c>
      <c r="F48" s="39" t="str">
        <f>J132</f>
        <v>OK</v>
      </c>
      <c r="G48" s="46"/>
      <c r="H48" s="59"/>
      <c r="I48" s="59"/>
      <c r="J48" s="59"/>
      <c r="L48" s="15"/>
      <c r="M48" s="83"/>
      <c r="N48" s="83"/>
      <c r="O48" s="83"/>
      <c r="P48" s="87" t="s">
        <v>39</v>
      </c>
      <c r="Q48" s="83">
        <v>3</v>
      </c>
      <c r="R48" s="83"/>
      <c r="S48" s="83"/>
      <c r="T48" s="83"/>
      <c r="U48" s="42"/>
      <c r="V48" s="15"/>
      <c r="W48" s="15"/>
    </row>
    <row r="49" spans="2:23" s="3" customFormat="1" ht="18.600000000000001" customHeight="1" x14ac:dyDescent="0.3">
      <c r="B49" s="129" t="s">
        <v>47</v>
      </c>
      <c r="C49" s="130"/>
      <c r="D49" s="31">
        <v>0.15</v>
      </c>
      <c r="E49" s="37">
        <f>H153</f>
        <v>3.5</v>
      </c>
      <c r="F49" s="39" t="str">
        <f>J153</f>
        <v>OK</v>
      </c>
      <c r="G49" s="46"/>
      <c r="H49" s="59"/>
      <c r="I49" s="59"/>
      <c r="J49" s="59"/>
      <c r="L49" s="15"/>
      <c r="M49" s="83"/>
      <c r="N49" s="83"/>
      <c r="O49" s="83"/>
      <c r="P49" s="88" t="s">
        <v>40</v>
      </c>
      <c r="Q49" s="83">
        <v>4</v>
      </c>
      <c r="R49" s="83"/>
      <c r="S49" s="83"/>
      <c r="T49" s="83"/>
      <c r="U49" s="42"/>
      <c r="V49" s="15"/>
      <c r="W49" s="15"/>
    </row>
    <row r="50" spans="2:23" s="3" customFormat="1" ht="18.600000000000001" customHeight="1" thickBot="1" x14ac:dyDescent="0.35">
      <c r="B50" s="134" t="s">
        <v>48</v>
      </c>
      <c r="C50" s="135"/>
      <c r="D50" s="33">
        <v>0.1</v>
      </c>
      <c r="E50" s="38">
        <f>H176</f>
        <v>3</v>
      </c>
      <c r="F50" s="39" t="str">
        <f>J176</f>
        <v>CHECK</v>
      </c>
      <c r="G50" s="46"/>
      <c r="H50" s="41"/>
      <c r="I50" s="26">
        <v>2.7</v>
      </c>
      <c r="L50" s="15"/>
      <c r="M50" s="83"/>
      <c r="N50" s="83"/>
      <c r="O50" s="83"/>
      <c r="P50" s="87" t="s">
        <v>41</v>
      </c>
      <c r="Q50" s="83">
        <v>5</v>
      </c>
      <c r="R50" s="83"/>
      <c r="S50" s="83"/>
      <c r="T50" s="83"/>
      <c r="U50" s="42"/>
      <c r="V50" s="15"/>
      <c r="W50" s="15"/>
    </row>
    <row r="51" spans="2:23" s="29" customFormat="1" ht="18.600000000000001" customHeight="1" thickBot="1" x14ac:dyDescent="0.35">
      <c r="B51" s="142" t="s">
        <v>98</v>
      </c>
      <c r="C51" s="143"/>
      <c r="D51" s="34">
        <f>SUM(D45:D50)</f>
        <v>1</v>
      </c>
      <c r="E51" s="35">
        <f>ROUND(SUMPRODUCT($D$45:$D$50,E45:E50),1)</f>
        <v>2.7</v>
      </c>
      <c r="F51" s="27"/>
      <c r="G51" s="27"/>
      <c r="H51" s="28"/>
      <c r="I51" s="26"/>
      <c r="L51" s="30"/>
      <c r="M51" s="89"/>
      <c r="N51" s="89"/>
      <c r="O51" s="89"/>
      <c r="P51" s="83"/>
      <c r="Q51" s="83"/>
      <c r="R51" s="89"/>
      <c r="S51" s="89"/>
      <c r="T51" s="89"/>
      <c r="U51" s="43"/>
      <c r="V51" s="30"/>
      <c r="W51" s="30"/>
    </row>
    <row r="52" spans="2:23" s="29" customFormat="1" ht="18.600000000000001" customHeight="1" x14ac:dyDescent="0.3">
      <c r="B52" s="70"/>
      <c r="C52" s="70"/>
      <c r="D52" s="71"/>
      <c r="E52" s="72"/>
      <c r="F52" s="27"/>
      <c r="G52" s="27"/>
      <c r="H52" s="28"/>
      <c r="I52" s="26"/>
      <c r="L52" s="30"/>
      <c r="M52" s="89"/>
      <c r="N52" s="89"/>
      <c r="O52" s="89"/>
      <c r="P52" s="83"/>
      <c r="Q52" s="83"/>
      <c r="R52" s="89"/>
      <c r="S52" s="89"/>
      <c r="T52" s="89"/>
      <c r="U52" s="43"/>
      <c r="V52" s="30"/>
      <c r="W52" s="30"/>
    </row>
    <row r="53" spans="2:23" s="73" customFormat="1" ht="5.25" customHeight="1" x14ac:dyDescent="0.3">
      <c r="B53" s="74"/>
      <c r="C53" s="74"/>
      <c r="D53" s="75"/>
      <c r="E53" s="76"/>
      <c r="F53" s="77"/>
      <c r="G53" s="77"/>
      <c r="H53" s="78"/>
      <c r="I53" s="79"/>
      <c r="L53" s="80"/>
      <c r="M53" s="90"/>
      <c r="N53" s="90"/>
      <c r="O53" s="90"/>
      <c r="P53" s="91"/>
      <c r="Q53" s="91"/>
      <c r="R53" s="90"/>
      <c r="S53" s="90"/>
      <c r="T53" s="90"/>
      <c r="U53" s="81"/>
      <c r="V53" s="80"/>
      <c r="W53" s="80"/>
    </row>
    <row r="54" spans="2:23" ht="16.8" x14ac:dyDescent="0.25">
      <c r="P54" s="92"/>
      <c r="Q54" s="92"/>
      <c r="U54" s="45"/>
    </row>
    <row r="55" spans="2:23" ht="16.8" x14ac:dyDescent="0.25">
      <c r="B55" s="102" t="s">
        <v>43</v>
      </c>
      <c r="C55" s="102"/>
      <c r="D55" s="102"/>
      <c r="E55" s="102"/>
      <c r="F55" s="102"/>
      <c r="G55" s="102"/>
      <c r="H55" s="102"/>
      <c r="J55" s="64"/>
      <c r="P55" s="92"/>
      <c r="Q55" s="92"/>
      <c r="U55" s="45"/>
    </row>
    <row r="56" spans="2:23" s="3" customFormat="1" ht="10.199999999999999" customHeight="1" x14ac:dyDescent="0.3">
      <c r="B56" s="133" t="s">
        <v>108</v>
      </c>
      <c r="C56" s="20">
        <v>1</v>
      </c>
      <c r="D56" s="20">
        <v>2</v>
      </c>
      <c r="E56" s="20">
        <v>3</v>
      </c>
      <c r="F56" s="20">
        <v>4</v>
      </c>
      <c r="G56" s="20">
        <v>5</v>
      </c>
      <c r="H56" s="132" t="s">
        <v>107</v>
      </c>
      <c r="J56" s="148"/>
      <c r="L56" s="15"/>
      <c r="M56" s="83"/>
      <c r="N56" s="83"/>
      <c r="O56" s="83"/>
      <c r="P56" s="92"/>
      <c r="Q56" s="92"/>
      <c r="R56" s="83"/>
      <c r="S56" s="83"/>
      <c r="T56" s="83"/>
      <c r="U56" s="42"/>
      <c r="V56" s="15"/>
      <c r="W56" s="15"/>
    </row>
    <row r="57" spans="2:23" s="3" customFormat="1" ht="10.199999999999999" customHeight="1" x14ac:dyDescent="0.3">
      <c r="B57" s="133"/>
      <c r="C57" s="21" t="s">
        <v>0</v>
      </c>
      <c r="D57" s="21" t="s">
        <v>1</v>
      </c>
      <c r="E57" s="21" t="s">
        <v>2</v>
      </c>
      <c r="F57" s="21" t="s">
        <v>3</v>
      </c>
      <c r="G57" s="21" t="s">
        <v>56</v>
      </c>
      <c r="H57" s="132"/>
      <c r="J57" s="148"/>
      <c r="L57" s="15"/>
      <c r="M57" s="83"/>
      <c r="N57" s="83"/>
      <c r="O57" s="83"/>
      <c r="P57" s="92"/>
      <c r="Q57" s="92"/>
      <c r="R57" s="83"/>
      <c r="S57" s="83"/>
      <c r="T57" s="83"/>
      <c r="U57" s="42"/>
      <c r="V57" s="15"/>
      <c r="W57" s="15"/>
    </row>
    <row r="58" spans="2:23" ht="31.2" x14ac:dyDescent="0.25">
      <c r="B58" s="22" t="s">
        <v>53</v>
      </c>
      <c r="C58" s="32" t="s">
        <v>58</v>
      </c>
      <c r="D58" s="32" t="s">
        <v>196</v>
      </c>
      <c r="E58" s="32" t="s">
        <v>197</v>
      </c>
      <c r="F58" s="32" t="s">
        <v>59</v>
      </c>
      <c r="G58" s="32" t="s">
        <v>60</v>
      </c>
      <c r="H58" s="18" t="s">
        <v>37</v>
      </c>
      <c r="I58" s="4">
        <f>VLOOKUP(H58,$P$46:$Q$50,2,FALSE)</f>
        <v>1</v>
      </c>
      <c r="J58" s="65"/>
      <c r="P58" s="92"/>
      <c r="Q58" s="92"/>
      <c r="U58" s="45"/>
    </row>
    <row r="59" spans="2:23" ht="31.2" x14ac:dyDescent="0.25">
      <c r="B59" s="22" t="s">
        <v>54</v>
      </c>
      <c r="C59" s="32" t="s">
        <v>213</v>
      </c>
      <c r="D59" s="32" t="s">
        <v>214</v>
      </c>
      <c r="E59" s="32" t="s">
        <v>215</v>
      </c>
      <c r="F59" s="32" t="s">
        <v>216</v>
      </c>
      <c r="G59" s="32" t="s">
        <v>61</v>
      </c>
      <c r="H59" s="18" t="s">
        <v>37</v>
      </c>
      <c r="I59" s="4">
        <f>VLOOKUP(H59,$P$46:$Q$50,2,FALSE)</f>
        <v>1</v>
      </c>
      <c r="J59" s="65"/>
      <c r="P59" s="92"/>
      <c r="Q59" s="92"/>
      <c r="U59" s="45"/>
    </row>
    <row r="60" spans="2:23" ht="16.8" x14ac:dyDescent="0.25">
      <c r="B60" s="22" t="s">
        <v>5</v>
      </c>
      <c r="C60" s="32" t="s">
        <v>62</v>
      </c>
      <c r="D60" s="32" t="s">
        <v>63</v>
      </c>
      <c r="E60" s="32" t="s">
        <v>64</v>
      </c>
      <c r="F60" s="32" t="s">
        <v>65</v>
      </c>
      <c r="G60" s="32" t="s">
        <v>66</v>
      </c>
      <c r="H60" s="18" t="s">
        <v>39</v>
      </c>
      <c r="I60" s="4">
        <f>VLOOKUP(H60,$P$46:$Q$50,2,FALSE)</f>
        <v>3</v>
      </c>
      <c r="J60" s="65"/>
      <c r="P60" s="92"/>
      <c r="Q60" s="92"/>
      <c r="U60" s="45"/>
    </row>
    <row r="61" spans="2:23" ht="39" x14ac:dyDescent="0.25">
      <c r="B61" s="22" t="s">
        <v>6</v>
      </c>
      <c r="C61" s="32" t="s">
        <v>67</v>
      </c>
      <c r="D61" s="32" t="s">
        <v>193</v>
      </c>
      <c r="E61" s="32" t="s">
        <v>101</v>
      </c>
      <c r="F61" s="32" t="s">
        <v>68</v>
      </c>
      <c r="G61" s="32" t="s">
        <v>69</v>
      </c>
      <c r="H61" s="18" t="s">
        <v>37</v>
      </c>
      <c r="I61" s="4">
        <f>VLOOKUP(H61,$P$46:$Q$50,2,FALSE)</f>
        <v>1</v>
      </c>
      <c r="J61" s="65"/>
      <c r="P61" s="92"/>
      <c r="Q61" s="92"/>
      <c r="U61" s="45"/>
    </row>
    <row r="62" spans="2:23" ht="39" x14ac:dyDescent="0.25">
      <c r="B62" s="22" t="s">
        <v>42</v>
      </c>
      <c r="C62" s="32" t="s">
        <v>194</v>
      </c>
      <c r="D62" s="32" t="s">
        <v>70</v>
      </c>
      <c r="E62" s="32" t="s">
        <v>71</v>
      </c>
      <c r="F62" s="32" t="s">
        <v>195</v>
      </c>
      <c r="G62" s="32" t="s">
        <v>72</v>
      </c>
      <c r="H62" s="18" t="s">
        <v>37</v>
      </c>
      <c r="I62" s="4">
        <f>VLOOKUP(H62,$P$46:$Q$50,2,FALSE)</f>
        <v>1</v>
      </c>
      <c r="J62" s="65"/>
      <c r="P62" s="92"/>
      <c r="Q62" s="92"/>
      <c r="U62" s="45"/>
    </row>
    <row r="63" spans="2:23" s="9" customFormat="1" ht="14.4" customHeight="1" x14ac:dyDescent="0.25">
      <c r="B63" s="131" t="s">
        <v>109</v>
      </c>
      <c r="C63" s="131"/>
      <c r="D63" s="131"/>
      <c r="E63" s="131"/>
      <c r="F63" s="131"/>
      <c r="G63" s="131"/>
      <c r="H63" s="19">
        <f>ROUND(AVERAGE(I58:I62),1)</f>
        <v>1.4</v>
      </c>
      <c r="J63" s="66"/>
      <c r="L63" s="14"/>
      <c r="M63" s="93"/>
      <c r="N63" s="93"/>
      <c r="O63" s="93"/>
      <c r="P63" s="92"/>
      <c r="Q63" s="92"/>
      <c r="R63" s="93"/>
      <c r="S63" s="93"/>
      <c r="T63" s="93"/>
      <c r="U63" s="44"/>
      <c r="V63" s="14"/>
      <c r="W63" s="14"/>
    </row>
    <row r="64" spans="2:23" ht="10.199999999999999" customHeight="1" x14ac:dyDescent="0.25">
      <c r="B64" s="106" t="s">
        <v>110</v>
      </c>
      <c r="C64" s="106"/>
      <c r="D64" s="106"/>
      <c r="E64" s="106"/>
      <c r="F64" s="106"/>
      <c r="G64" s="23" t="s">
        <v>99</v>
      </c>
      <c r="H64" s="24">
        <f>H63-$O$44</f>
        <v>1.0999999999999999</v>
      </c>
      <c r="J64" s="5"/>
      <c r="P64" s="92"/>
      <c r="Q64" s="92"/>
      <c r="U64" s="45"/>
    </row>
    <row r="65" spans="2:23" ht="10.199999999999999" customHeight="1" x14ac:dyDescent="0.25">
      <c r="B65" s="106"/>
      <c r="C65" s="106"/>
      <c r="D65" s="106"/>
      <c r="E65" s="106"/>
      <c r="F65" s="106"/>
      <c r="G65" s="23" t="s">
        <v>100</v>
      </c>
      <c r="H65" s="24">
        <f>H63+$O$44</f>
        <v>1.7</v>
      </c>
      <c r="J65" s="5"/>
      <c r="P65" s="92"/>
      <c r="Q65" s="92"/>
      <c r="U65" s="45"/>
    </row>
    <row r="66" spans="2:23" ht="20.399999999999999" customHeight="1" x14ac:dyDescent="0.25">
      <c r="B66" s="107" t="s">
        <v>112</v>
      </c>
      <c r="C66" s="108"/>
      <c r="D66" s="108"/>
      <c r="E66" s="108"/>
      <c r="F66" s="108"/>
      <c r="G66" s="109"/>
      <c r="H66" s="57">
        <v>1.6</v>
      </c>
      <c r="J66" s="47" t="str">
        <f>IF((AND(H66&lt;=H65,H66&gt;=H64)),"OK","CHECK")</f>
        <v>OK</v>
      </c>
      <c r="P66" s="92"/>
      <c r="Q66" s="92"/>
      <c r="U66" s="45"/>
    </row>
    <row r="67" spans="2:23" ht="16.8" x14ac:dyDescent="0.25">
      <c r="B67" s="6"/>
      <c r="J67" s="5"/>
      <c r="P67" s="92"/>
      <c r="Q67" s="92"/>
      <c r="U67" s="45"/>
    </row>
    <row r="68" spans="2:23" ht="16.8" x14ac:dyDescent="0.25">
      <c r="B68" s="40" t="s">
        <v>111</v>
      </c>
      <c r="C68" s="110"/>
      <c r="D68" s="111"/>
      <c r="E68" s="111"/>
      <c r="F68" s="111"/>
      <c r="G68" s="111"/>
      <c r="H68" s="112"/>
      <c r="J68" s="5"/>
      <c r="P68" s="92"/>
      <c r="Q68" s="92"/>
      <c r="U68" s="45"/>
    </row>
    <row r="69" spans="2:23" ht="30.6" customHeight="1" x14ac:dyDescent="0.25">
      <c r="B69" s="119" t="s">
        <v>192</v>
      </c>
      <c r="C69" s="113"/>
      <c r="D69" s="114"/>
      <c r="E69" s="114"/>
      <c r="F69" s="114"/>
      <c r="G69" s="114"/>
      <c r="H69" s="115"/>
      <c r="J69" s="5"/>
      <c r="P69" s="92"/>
      <c r="Q69" s="92"/>
      <c r="U69" s="45"/>
    </row>
    <row r="70" spans="2:23" ht="16.8" x14ac:dyDescent="0.25">
      <c r="B70" s="119"/>
      <c r="C70" s="113"/>
      <c r="D70" s="114"/>
      <c r="E70" s="114"/>
      <c r="F70" s="114"/>
      <c r="G70" s="114"/>
      <c r="H70" s="115"/>
      <c r="J70" s="5"/>
      <c r="P70" s="92"/>
      <c r="Q70" s="92"/>
      <c r="U70" s="45"/>
    </row>
    <row r="71" spans="2:23" ht="16.8" x14ac:dyDescent="0.25">
      <c r="B71" s="119"/>
      <c r="C71" s="113"/>
      <c r="D71" s="114"/>
      <c r="E71" s="114"/>
      <c r="F71" s="114"/>
      <c r="G71" s="114"/>
      <c r="H71" s="115"/>
      <c r="J71" s="5"/>
      <c r="P71" s="92"/>
      <c r="Q71" s="92"/>
      <c r="U71" s="45"/>
    </row>
    <row r="72" spans="2:23" ht="16.8" x14ac:dyDescent="0.25">
      <c r="B72" s="119"/>
      <c r="C72" s="113"/>
      <c r="D72" s="114"/>
      <c r="E72" s="114"/>
      <c r="F72" s="114"/>
      <c r="G72" s="114"/>
      <c r="H72" s="115"/>
      <c r="J72" s="5"/>
      <c r="P72" s="92"/>
      <c r="Q72" s="92"/>
      <c r="U72" s="45"/>
    </row>
    <row r="73" spans="2:23" ht="16.8" x14ac:dyDescent="0.25">
      <c r="B73" s="119"/>
      <c r="C73" s="113"/>
      <c r="D73" s="114"/>
      <c r="E73" s="114"/>
      <c r="F73" s="114"/>
      <c r="G73" s="114"/>
      <c r="H73" s="115"/>
      <c r="J73" s="5"/>
      <c r="P73" s="92"/>
      <c r="Q73" s="92"/>
      <c r="U73" s="45"/>
    </row>
    <row r="74" spans="2:23" ht="16.8" x14ac:dyDescent="0.25">
      <c r="B74" s="119"/>
      <c r="C74" s="113"/>
      <c r="D74" s="114"/>
      <c r="E74" s="114"/>
      <c r="F74" s="114"/>
      <c r="G74" s="114"/>
      <c r="H74" s="115"/>
      <c r="J74" s="5"/>
      <c r="P74" s="92"/>
      <c r="Q74" s="92"/>
      <c r="U74" s="45"/>
    </row>
    <row r="75" spans="2:23" ht="131.69999999999999" customHeight="1" x14ac:dyDescent="0.25">
      <c r="B75" s="119"/>
      <c r="C75" s="116"/>
      <c r="D75" s="117"/>
      <c r="E75" s="117"/>
      <c r="F75" s="117"/>
      <c r="G75" s="117"/>
      <c r="H75" s="118"/>
      <c r="J75" s="5"/>
      <c r="P75" s="92"/>
      <c r="Q75" s="92"/>
    </row>
    <row r="76" spans="2:23" ht="16.8" x14ac:dyDescent="0.25">
      <c r="B76" s="6"/>
      <c r="J76" s="5"/>
      <c r="P76" s="92"/>
      <c r="Q76" s="92"/>
    </row>
    <row r="77" spans="2:23" ht="16.8" x14ac:dyDescent="0.25">
      <c r="B77" s="102" t="s">
        <v>44</v>
      </c>
      <c r="C77" s="102"/>
      <c r="D77" s="102"/>
      <c r="E77" s="102"/>
      <c r="F77" s="102"/>
      <c r="G77" s="102"/>
      <c r="H77" s="102"/>
      <c r="J77" s="67"/>
      <c r="P77" s="92"/>
      <c r="Q77" s="92"/>
    </row>
    <row r="78" spans="2:23" s="3" customFormat="1" ht="10.199999999999999" customHeight="1" x14ac:dyDescent="0.3">
      <c r="B78" s="133" t="s">
        <v>4</v>
      </c>
      <c r="C78" s="20">
        <v>1</v>
      </c>
      <c r="D78" s="20">
        <v>2</v>
      </c>
      <c r="E78" s="20">
        <v>3</v>
      </c>
      <c r="F78" s="20">
        <v>4</v>
      </c>
      <c r="G78" s="20">
        <v>5</v>
      </c>
      <c r="H78" s="132" t="s">
        <v>106</v>
      </c>
      <c r="J78" s="148"/>
      <c r="L78" s="15"/>
      <c r="M78" s="83"/>
      <c r="N78" s="83"/>
      <c r="O78" s="83"/>
      <c r="P78" s="92"/>
      <c r="Q78" s="92"/>
      <c r="R78" s="83"/>
      <c r="S78" s="83"/>
      <c r="T78" s="83"/>
      <c r="U78" s="15"/>
      <c r="V78" s="15"/>
      <c r="W78" s="15"/>
    </row>
    <row r="79" spans="2:23" s="3" customFormat="1" ht="10.199999999999999" customHeight="1" x14ac:dyDescent="0.3">
      <c r="B79" s="133"/>
      <c r="C79" s="21" t="s">
        <v>0</v>
      </c>
      <c r="D79" s="21" t="s">
        <v>1</v>
      </c>
      <c r="E79" s="21" t="s">
        <v>2</v>
      </c>
      <c r="F79" s="21" t="s">
        <v>3</v>
      </c>
      <c r="G79" s="21" t="s">
        <v>56</v>
      </c>
      <c r="H79" s="132"/>
      <c r="J79" s="148"/>
      <c r="L79" s="15"/>
      <c r="M79" s="83"/>
      <c r="N79" s="83"/>
      <c r="O79" s="83"/>
      <c r="P79" s="92"/>
      <c r="Q79" s="92"/>
      <c r="R79" s="83"/>
      <c r="S79" s="83"/>
      <c r="T79" s="83"/>
      <c r="U79" s="15"/>
      <c r="V79" s="15"/>
      <c r="W79" s="15"/>
    </row>
    <row r="80" spans="2:23" ht="33.450000000000003" customHeight="1" x14ac:dyDescent="0.25">
      <c r="B80" s="22" t="s">
        <v>7</v>
      </c>
      <c r="C80" s="32" t="s">
        <v>113</v>
      </c>
      <c r="D80" s="32" t="s">
        <v>114</v>
      </c>
      <c r="E80" s="32" t="s">
        <v>115</v>
      </c>
      <c r="F80" s="32" t="s">
        <v>116</v>
      </c>
      <c r="G80" s="32" t="s">
        <v>117</v>
      </c>
      <c r="H80" s="18" t="s">
        <v>37</v>
      </c>
      <c r="I80" s="4">
        <f>VLOOKUP(H80,$P$46:$Q$50,2,FALSE)</f>
        <v>1</v>
      </c>
      <c r="J80" s="65"/>
      <c r="P80" s="92"/>
      <c r="Q80" s="92"/>
    </row>
    <row r="81" spans="2:23" ht="34.5" customHeight="1" x14ac:dyDescent="0.25">
      <c r="B81" s="22" t="s">
        <v>8</v>
      </c>
      <c r="C81" s="32" t="s">
        <v>118</v>
      </c>
      <c r="D81" s="32" t="s">
        <v>119</v>
      </c>
      <c r="E81" s="32" t="s">
        <v>73</v>
      </c>
      <c r="F81" s="32" t="s">
        <v>74</v>
      </c>
      <c r="G81" s="32" t="s">
        <v>199</v>
      </c>
      <c r="H81" s="18" t="s">
        <v>39</v>
      </c>
      <c r="I81" s="4">
        <f t="shared" ref="I81:I82" si="0">VLOOKUP(H81,$P$46:$Q$50,2,FALSE)</f>
        <v>3</v>
      </c>
      <c r="J81" s="65"/>
      <c r="P81" s="92"/>
      <c r="Q81" s="92"/>
    </row>
    <row r="82" spans="2:23" ht="52.2" customHeight="1" x14ac:dyDescent="0.25">
      <c r="B82" s="22" t="s">
        <v>75</v>
      </c>
      <c r="C82" s="32" t="s">
        <v>120</v>
      </c>
      <c r="D82" s="32" t="s">
        <v>121</v>
      </c>
      <c r="E82" s="32" t="s">
        <v>122</v>
      </c>
      <c r="F82" s="32" t="s">
        <v>124</v>
      </c>
      <c r="G82" s="32" t="s">
        <v>123</v>
      </c>
      <c r="H82" s="18" t="s">
        <v>40</v>
      </c>
      <c r="I82" s="4">
        <f t="shared" si="0"/>
        <v>4</v>
      </c>
      <c r="J82" s="65"/>
      <c r="P82" s="92"/>
      <c r="Q82" s="92"/>
    </row>
    <row r="83" spans="2:23" s="9" customFormat="1" ht="14.4" customHeight="1" x14ac:dyDescent="0.25">
      <c r="B83" s="131" t="s">
        <v>104</v>
      </c>
      <c r="C83" s="131"/>
      <c r="D83" s="131"/>
      <c r="E83" s="131"/>
      <c r="F83" s="131"/>
      <c r="G83" s="131"/>
      <c r="H83" s="19">
        <f>ROUND(AVERAGE(I77:I82),1)</f>
        <v>2.7</v>
      </c>
      <c r="J83" s="66"/>
      <c r="L83" s="14"/>
      <c r="M83" s="93"/>
      <c r="N83" s="93"/>
      <c r="O83" s="93"/>
      <c r="P83" s="92"/>
      <c r="Q83" s="92"/>
      <c r="R83" s="93"/>
      <c r="S83" s="93"/>
      <c r="T83" s="93"/>
      <c r="U83" s="14"/>
      <c r="V83" s="14"/>
      <c r="W83" s="14"/>
    </row>
    <row r="84" spans="2:23" ht="10.199999999999999" customHeight="1" x14ac:dyDescent="0.25">
      <c r="B84" s="106" t="s">
        <v>110</v>
      </c>
      <c r="C84" s="106"/>
      <c r="D84" s="106"/>
      <c r="E84" s="106"/>
      <c r="F84" s="106"/>
      <c r="G84" s="23" t="s">
        <v>99</v>
      </c>
      <c r="H84" s="25">
        <f>H83-$O$44</f>
        <v>2.4000000000000004</v>
      </c>
      <c r="J84" s="5"/>
      <c r="P84" s="92"/>
      <c r="Q84" s="92"/>
    </row>
    <row r="85" spans="2:23" ht="10.199999999999999" customHeight="1" x14ac:dyDescent="0.25">
      <c r="B85" s="106"/>
      <c r="C85" s="106"/>
      <c r="D85" s="106"/>
      <c r="E85" s="106"/>
      <c r="F85" s="106"/>
      <c r="G85" s="23" t="s">
        <v>100</v>
      </c>
      <c r="H85" s="24">
        <f>H83+$O$44</f>
        <v>3</v>
      </c>
      <c r="J85" s="5"/>
      <c r="P85" s="92"/>
      <c r="Q85" s="92"/>
    </row>
    <row r="86" spans="2:23" ht="20.399999999999999" customHeight="1" x14ac:dyDescent="0.25">
      <c r="B86" s="107" t="s">
        <v>112</v>
      </c>
      <c r="C86" s="108"/>
      <c r="D86" s="108"/>
      <c r="E86" s="108"/>
      <c r="F86" s="108"/>
      <c r="G86" s="109"/>
      <c r="H86" s="69">
        <v>2.7</v>
      </c>
      <c r="J86" s="47" t="str">
        <f>IF((AND(H86&lt;=H85,H86&gt;=H84)),"OK","CHECK")</f>
        <v>OK</v>
      </c>
      <c r="P86" s="92"/>
      <c r="Q86" s="92"/>
    </row>
    <row r="87" spans="2:23" ht="16.8" x14ac:dyDescent="0.3">
      <c r="B87" s="6"/>
      <c r="J87" s="5"/>
      <c r="P87" s="92"/>
      <c r="Q87" s="92"/>
      <c r="R87" s="94"/>
      <c r="S87" s="94"/>
      <c r="T87" s="94"/>
    </row>
    <row r="88" spans="2:23" ht="16.8" x14ac:dyDescent="0.25">
      <c r="B88" s="40" t="s">
        <v>111</v>
      </c>
      <c r="C88" s="110"/>
      <c r="D88" s="111"/>
      <c r="E88" s="111"/>
      <c r="F88" s="111"/>
      <c r="G88" s="111"/>
      <c r="H88" s="112"/>
      <c r="J88" s="5"/>
      <c r="P88" s="92"/>
      <c r="Q88" s="92"/>
    </row>
    <row r="89" spans="2:23" ht="30.6" customHeight="1" x14ac:dyDescent="0.25">
      <c r="B89" s="147" t="s">
        <v>198</v>
      </c>
      <c r="C89" s="113"/>
      <c r="D89" s="114"/>
      <c r="E89" s="114"/>
      <c r="F89" s="114"/>
      <c r="G89" s="114"/>
      <c r="H89" s="115"/>
      <c r="J89" s="5"/>
      <c r="P89" s="92"/>
      <c r="Q89" s="92"/>
    </row>
    <row r="90" spans="2:23" ht="16.8" x14ac:dyDescent="0.25">
      <c r="B90" s="119"/>
      <c r="C90" s="113"/>
      <c r="D90" s="114"/>
      <c r="E90" s="114"/>
      <c r="F90" s="114"/>
      <c r="G90" s="114"/>
      <c r="H90" s="115"/>
      <c r="J90" s="5"/>
      <c r="P90" s="92"/>
      <c r="Q90" s="92"/>
    </row>
    <row r="91" spans="2:23" ht="16.8" x14ac:dyDescent="0.25">
      <c r="B91" s="119"/>
      <c r="C91" s="113"/>
      <c r="D91" s="114"/>
      <c r="E91" s="114"/>
      <c r="F91" s="114"/>
      <c r="G91" s="114"/>
      <c r="H91" s="115"/>
      <c r="J91" s="5"/>
      <c r="P91" s="92"/>
      <c r="Q91" s="92"/>
    </row>
    <row r="92" spans="2:23" x14ac:dyDescent="0.25">
      <c r="B92" s="119"/>
      <c r="C92" s="113"/>
      <c r="D92" s="114"/>
      <c r="E92" s="114"/>
      <c r="F92" s="114"/>
      <c r="G92" s="114"/>
      <c r="H92" s="115"/>
      <c r="J92" s="5"/>
    </row>
    <row r="93" spans="2:23" x14ac:dyDescent="0.25">
      <c r="B93" s="119"/>
      <c r="C93" s="113"/>
      <c r="D93" s="114"/>
      <c r="E93" s="114"/>
      <c r="F93" s="114"/>
      <c r="G93" s="114"/>
      <c r="H93" s="115"/>
      <c r="J93" s="5"/>
    </row>
    <row r="94" spans="2:23" x14ac:dyDescent="0.25">
      <c r="B94" s="119"/>
      <c r="C94" s="113"/>
      <c r="D94" s="114"/>
      <c r="E94" s="114"/>
      <c r="F94" s="114"/>
      <c r="G94" s="114"/>
      <c r="H94" s="115"/>
      <c r="J94" s="5"/>
    </row>
    <row r="95" spans="2:23" ht="220.2" customHeight="1" x14ac:dyDescent="0.25">
      <c r="B95" s="119"/>
      <c r="C95" s="116"/>
      <c r="D95" s="117"/>
      <c r="E95" s="117"/>
      <c r="F95" s="117"/>
      <c r="G95" s="117"/>
      <c r="H95" s="118"/>
      <c r="J95" s="5"/>
    </row>
    <row r="96" spans="2:23" x14ac:dyDescent="0.25">
      <c r="B96" s="6"/>
      <c r="J96" s="5"/>
    </row>
    <row r="97" spans="2:23" ht="14.4" x14ac:dyDescent="0.3">
      <c r="B97" s="6"/>
      <c r="J97" s="5"/>
      <c r="P97" s="94"/>
      <c r="Q97" s="94"/>
      <c r="R97" s="94"/>
      <c r="S97" s="94"/>
      <c r="T97" s="94"/>
    </row>
    <row r="98" spans="2:23" x14ac:dyDescent="0.25">
      <c r="B98" s="102" t="s">
        <v>45</v>
      </c>
      <c r="C98" s="102"/>
      <c r="D98" s="102"/>
      <c r="E98" s="102"/>
      <c r="F98" s="102"/>
      <c r="G98" s="102"/>
      <c r="H98" s="102"/>
      <c r="J98" s="64"/>
    </row>
    <row r="99" spans="2:23" s="3" customFormat="1" ht="10.199999999999999" customHeight="1" x14ac:dyDescent="0.3">
      <c r="B99" s="133" t="s">
        <v>4</v>
      </c>
      <c r="C99" s="20">
        <v>1</v>
      </c>
      <c r="D99" s="20">
        <v>2</v>
      </c>
      <c r="E99" s="20">
        <v>3</v>
      </c>
      <c r="F99" s="20">
        <v>4</v>
      </c>
      <c r="G99" s="20">
        <v>5</v>
      </c>
      <c r="H99" s="132" t="s">
        <v>106</v>
      </c>
      <c r="J99" s="148"/>
      <c r="L99" s="15"/>
      <c r="M99" s="83"/>
      <c r="N99" s="83"/>
      <c r="O99" s="83"/>
      <c r="P99" s="83"/>
      <c r="Q99" s="83"/>
      <c r="R99" s="83"/>
      <c r="S99" s="83"/>
      <c r="T99" s="83"/>
      <c r="U99" s="15"/>
      <c r="V99" s="15"/>
      <c r="W99" s="15"/>
    </row>
    <row r="100" spans="2:23" s="3" customFormat="1" ht="10.199999999999999" customHeight="1" x14ac:dyDescent="0.3">
      <c r="B100" s="133"/>
      <c r="C100" s="21" t="s">
        <v>0</v>
      </c>
      <c r="D100" s="21" t="s">
        <v>1</v>
      </c>
      <c r="E100" s="21" t="s">
        <v>2</v>
      </c>
      <c r="F100" s="21" t="s">
        <v>3</v>
      </c>
      <c r="G100" s="21" t="s">
        <v>56</v>
      </c>
      <c r="H100" s="132"/>
      <c r="J100" s="148"/>
      <c r="L100" s="15"/>
      <c r="M100" s="83"/>
      <c r="N100" s="83"/>
      <c r="O100" s="83"/>
      <c r="P100" s="83"/>
      <c r="Q100" s="83"/>
      <c r="R100" s="83"/>
      <c r="S100" s="83"/>
      <c r="T100" s="83"/>
      <c r="U100" s="15"/>
      <c r="V100" s="15"/>
      <c r="W100" s="15"/>
    </row>
    <row r="101" spans="2:23" ht="39.6" x14ac:dyDescent="0.25">
      <c r="B101" s="22" t="s">
        <v>76</v>
      </c>
      <c r="C101" s="32" t="s">
        <v>77</v>
      </c>
      <c r="D101" s="32" t="s">
        <v>78</v>
      </c>
      <c r="E101" s="32" t="s">
        <v>201</v>
      </c>
      <c r="F101" s="32" t="s">
        <v>79</v>
      </c>
      <c r="G101" s="32" t="s">
        <v>80</v>
      </c>
      <c r="H101" s="18" t="s">
        <v>37</v>
      </c>
      <c r="I101" s="4">
        <f>VLOOKUP(H101,$P$46:$Q$50,2,FALSE)</f>
        <v>1</v>
      </c>
      <c r="J101" s="65"/>
    </row>
    <row r="102" spans="2:23" ht="39" x14ac:dyDescent="0.25">
      <c r="B102" s="22" t="s">
        <v>55</v>
      </c>
      <c r="C102" s="32" t="s">
        <v>81</v>
      </c>
      <c r="D102" s="32" t="s">
        <v>82</v>
      </c>
      <c r="E102" s="32" t="s">
        <v>83</v>
      </c>
      <c r="F102" s="32" t="s">
        <v>84</v>
      </c>
      <c r="G102" s="32" t="s">
        <v>85</v>
      </c>
      <c r="H102" s="18" t="s">
        <v>39</v>
      </c>
      <c r="I102" s="4">
        <f t="shared" ref="I102:I104" si="1">VLOOKUP(H102,$P$46:$Q$50,2,FALSE)</f>
        <v>3</v>
      </c>
      <c r="J102" s="65"/>
    </row>
    <row r="103" spans="2:23" ht="52.2" customHeight="1" x14ac:dyDescent="0.25">
      <c r="B103" s="22" t="s">
        <v>86</v>
      </c>
      <c r="C103" s="32" t="s">
        <v>87</v>
      </c>
      <c r="D103" s="32" t="s">
        <v>88</v>
      </c>
      <c r="E103" s="32" t="s">
        <v>89</v>
      </c>
      <c r="F103" s="32" t="s">
        <v>90</v>
      </c>
      <c r="G103" s="32" t="s">
        <v>91</v>
      </c>
      <c r="H103" s="18" t="s">
        <v>40</v>
      </c>
      <c r="I103" s="4">
        <f t="shared" si="1"/>
        <v>4</v>
      </c>
      <c r="J103" s="65"/>
    </row>
    <row r="104" spans="2:23" ht="44.7" customHeight="1" x14ac:dyDescent="0.25">
      <c r="B104" s="22" t="s">
        <v>92</v>
      </c>
      <c r="C104" s="32" t="s">
        <v>93</v>
      </c>
      <c r="D104" s="32" t="s">
        <v>94</v>
      </c>
      <c r="E104" s="32" t="s">
        <v>200</v>
      </c>
      <c r="F104" s="32" t="s">
        <v>95</v>
      </c>
      <c r="G104" s="32" t="s">
        <v>96</v>
      </c>
      <c r="H104" s="18" t="s">
        <v>37</v>
      </c>
      <c r="I104" s="4">
        <f t="shared" si="1"/>
        <v>1</v>
      </c>
      <c r="J104" s="65"/>
    </row>
    <row r="105" spans="2:23" s="9" customFormat="1" ht="14.4" customHeight="1" x14ac:dyDescent="0.25">
      <c r="B105" s="131" t="s">
        <v>104</v>
      </c>
      <c r="C105" s="131"/>
      <c r="D105" s="131"/>
      <c r="E105" s="131"/>
      <c r="F105" s="131"/>
      <c r="G105" s="131"/>
      <c r="H105" s="19">
        <f>ROUND(AVERAGE(I100:I104),1)</f>
        <v>2.2999999999999998</v>
      </c>
      <c r="J105" s="66"/>
      <c r="L105" s="14"/>
      <c r="M105" s="93"/>
      <c r="N105" s="93"/>
      <c r="O105" s="93"/>
      <c r="P105" s="93"/>
      <c r="Q105" s="93"/>
      <c r="R105" s="93"/>
      <c r="S105" s="93"/>
      <c r="T105" s="93"/>
      <c r="U105" s="14"/>
      <c r="V105" s="14"/>
      <c r="W105" s="14"/>
    </row>
    <row r="106" spans="2:23" ht="10.199999999999999" customHeight="1" x14ac:dyDescent="0.25">
      <c r="B106" s="106" t="s">
        <v>110</v>
      </c>
      <c r="C106" s="106"/>
      <c r="D106" s="106"/>
      <c r="E106" s="106"/>
      <c r="F106" s="106"/>
      <c r="G106" s="23" t="s">
        <v>99</v>
      </c>
      <c r="H106" s="25">
        <f>H105-$O$44</f>
        <v>1.9999999999999998</v>
      </c>
      <c r="J106" s="5"/>
    </row>
    <row r="107" spans="2:23" ht="10.199999999999999" customHeight="1" x14ac:dyDescent="0.25">
      <c r="B107" s="106"/>
      <c r="C107" s="106"/>
      <c r="D107" s="106"/>
      <c r="E107" s="106"/>
      <c r="F107" s="106"/>
      <c r="G107" s="23" t="s">
        <v>100</v>
      </c>
      <c r="H107" s="24">
        <f>H105+$O$44</f>
        <v>2.5999999999999996</v>
      </c>
      <c r="J107" s="5"/>
    </row>
    <row r="108" spans="2:23" ht="20.399999999999999" customHeight="1" x14ac:dyDescent="0.25">
      <c r="B108" s="107" t="s">
        <v>112</v>
      </c>
      <c r="C108" s="108"/>
      <c r="D108" s="108"/>
      <c r="E108" s="108"/>
      <c r="F108" s="108"/>
      <c r="G108" s="109"/>
      <c r="H108" s="57">
        <v>3.1</v>
      </c>
      <c r="J108" s="47" t="str">
        <f>IF((AND(H108&lt;=H107,J86)),"OK","CHECK")</f>
        <v>CHECK</v>
      </c>
    </row>
    <row r="109" spans="2:23" ht="14.4" x14ac:dyDescent="0.3">
      <c r="B109" s="6"/>
      <c r="J109" s="5"/>
      <c r="O109" s="94"/>
      <c r="P109" s="94"/>
      <c r="Q109" s="94"/>
      <c r="R109" s="94"/>
      <c r="S109" s="94"/>
      <c r="T109" s="94"/>
    </row>
    <row r="110" spans="2:23" x14ac:dyDescent="0.25">
      <c r="B110" s="40" t="s">
        <v>111</v>
      </c>
      <c r="C110" s="110"/>
      <c r="D110" s="111"/>
      <c r="E110" s="111"/>
      <c r="F110" s="111"/>
      <c r="G110" s="111"/>
      <c r="H110" s="112"/>
      <c r="J110" s="5"/>
    </row>
    <row r="111" spans="2:23" ht="30.6" customHeight="1" x14ac:dyDescent="0.25">
      <c r="B111" s="119" t="s">
        <v>202</v>
      </c>
      <c r="C111" s="113"/>
      <c r="D111" s="114"/>
      <c r="E111" s="114"/>
      <c r="F111" s="114"/>
      <c r="G111" s="114"/>
      <c r="H111" s="115"/>
      <c r="J111" s="5"/>
    </row>
    <row r="112" spans="2:23" x14ac:dyDescent="0.25">
      <c r="B112" s="119"/>
      <c r="C112" s="113"/>
      <c r="D112" s="114"/>
      <c r="E112" s="114"/>
      <c r="F112" s="114"/>
      <c r="G112" s="114"/>
      <c r="H112" s="115"/>
      <c r="J112" s="5"/>
    </row>
    <row r="113" spans="2:23" x14ac:dyDescent="0.25">
      <c r="B113" s="119"/>
      <c r="C113" s="113"/>
      <c r="D113" s="114"/>
      <c r="E113" s="114"/>
      <c r="F113" s="114"/>
      <c r="G113" s="114"/>
      <c r="H113" s="115"/>
      <c r="J113" s="5"/>
    </row>
    <row r="114" spans="2:23" x14ac:dyDescent="0.25">
      <c r="B114" s="119"/>
      <c r="C114" s="113"/>
      <c r="D114" s="114"/>
      <c r="E114" s="114"/>
      <c r="F114" s="114"/>
      <c r="G114" s="114"/>
      <c r="H114" s="115"/>
      <c r="J114" s="5"/>
    </row>
    <row r="115" spans="2:23" x14ac:dyDescent="0.25">
      <c r="B115" s="119"/>
      <c r="C115" s="113"/>
      <c r="D115" s="114"/>
      <c r="E115" s="114"/>
      <c r="F115" s="114"/>
      <c r="G115" s="114"/>
      <c r="H115" s="115"/>
      <c r="J115" s="5"/>
    </row>
    <row r="116" spans="2:23" x14ac:dyDescent="0.25">
      <c r="B116" s="119"/>
      <c r="C116" s="113"/>
      <c r="D116" s="114"/>
      <c r="E116" s="114"/>
      <c r="F116" s="114"/>
      <c r="G116" s="114"/>
      <c r="H116" s="115"/>
      <c r="J116" s="5"/>
    </row>
    <row r="117" spans="2:23" ht="286.5" customHeight="1" x14ac:dyDescent="0.25">
      <c r="B117" s="119"/>
      <c r="C117" s="116"/>
      <c r="D117" s="117"/>
      <c r="E117" s="117"/>
      <c r="F117" s="117"/>
      <c r="G117" s="117"/>
      <c r="H117" s="118"/>
      <c r="J117" s="5"/>
    </row>
    <row r="118" spans="2:23" x14ac:dyDescent="0.25">
      <c r="B118" s="6"/>
      <c r="J118" s="5"/>
    </row>
    <row r="119" spans="2:23" x14ac:dyDescent="0.25">
      <c r="B119" s="6"/>
      <c r="J119" s="5"/>
    </row>
    <row r="120" spans="2:23" x14ac:dyDescent="0.25">
      <c r="B120" s="102" t="s">
        <v>46</v>
      </c>
      <c r="C120" s="102"/>
      <c r="D120" s="102"/>
      <c r="E120" s="102"/>
      <c r="F120" s="102"/>
      <c r="G120" s="102"/>
      <c r="H120" s="102"/>
      <c r="J120" s="64"/>
    </row>
    <row r="121" spans="2:23" s="3" customFormat="1" ht="10.199999999999999" customHeight="1" x14ac:dyDescent="0.3">
      <c r="B121" s="133" t="s">
        <v>4</v>
      </c>
      <c r="C121" s="20">
        <v>1</v>
      </c>
      <c r="D121" s="20">
        <v>2</v>
      </c>
      <c r="E121" s="20">
        <v>3</v>
      </c>
      <c r="F121" s="20">
        <v>4</v>
      </c>
      <c r="G121" s="20">
        <v>5</v>
      </c>
      <c r="H121" s="132" t="s">
        <v>106</v>
      </c>
      <c r="J121" s="148"/>
      <c r="L121" s="15"/>
      <c r="M121" s="83"/>
      <c r="N121" s="83"/>
      <c r="O121" s="83"/>
      <c r="P121" s="83"/>
      <c r="Q121" s="83"/>
      <c r="R121" s="83"/>
      <c r="S121" s="83"/>
      <c r="T121" s="83"/>
      <c r="U121" s="15"/>
      <c r="V121" s="15"/>
      <c r="W121" s="15"/>
    </row>
    <row r="122" spans="2:23" s="3" customFormat="1" ht="10.199999999999999" customHeight="1" x14ac:dyDescent="0.3">
      <c r="B122" s="133"/>
      <c r="C122" s="21" t="s">
        <v>0</v>
      </c>
      <c r="D122" s="21" t="s">
        <v>1</v>
      </c>
      <c r="E122" s="21" t="s">
        <v>2</v>
      </c>
      <c r="F122" s="21" t="s">
        <v>3</v>
      </c>
      <c r="G122" s="21" t="s">
        <v>56</v>
      </c>
      <c r="H122" s="132"/>
      <c r="J122" s="148"/>
      <c r="L122" s="15"/>
      <c r="M122" s="83"/>
      <c r="N122" s="83"/>
      <c r="O122" s="83"/>
      <c r="P122" s="83"/>
      <c r="Q122" s="83"/>
      <c r="R122" s="83"/>
      <c r="S122" s="83"/>
      <c r="T122" s="83"/>
      <c r="U122" s="15"/>
      <c r="V122" s="15"/>
      <c r="W122" s="15"/>
    </row>
    <row r="123" spans="2:23" ht="71.7" customHeight="1" x14ac:dyDescent="0.25">
      <c r="B123" s="22" t="s">
        <v>146</v>
      </c>
      <c r="C123" s="32" t="s">
        <v>147</v>
      </c>
      <c r="D123" s="32" t="s">
        <v>148</v>
      </c>
      <c r="E123" s="32" t="s">
        <v>149</v>
      </c>
      <c r="F123" s="32" t="s">
        <v>150</v>
      </c>
      <c r="G123" s="32" t="s">
        <v>151</v>
      </c>
      <c r="H123" s="18" t="s">
        <v>37</v>
      </c>
      <c r="I123" s="4">
        <f t="shared" ref="I123:I128" si="2">VLOOKUP(H123,$P$46:$Q$50,2,FALSE)</f>
        <v>1</v>
      </c>
      <c r="J123" s="68"/>
    </row>
    <row r="124" spans="2:23" ht="45.75" customHeight="1" x14ac:dyDescent="0.25">
      <c r="B124" s="22" t="s">
        <v>145</v>
      </c>
      <c r="C124" s="32" t="s">
        <v>152</v>
      </c>
      <c r="D124" s="32" t="s">
        <v>153</v>
      </c>
      <c r="E124" s="32" t="s">
        <v>154</v>
      </c>
      <c r="F124" s="32" t="s">
        <v>155</v>
      </c>
      <c r="G124" s="32" t="s">
        <v>156</v>
      </c>
      <c r="H124" s="18" t="s">
        <v>38</v>
      </c>
      <c r="I124" s="4">
        <f t="shared" si="2"/>
        <v>2</v>
      </c>
      <c r="J124" s="68"/>
    </row>
    <row r="125" spans="2:23" ht="48.45" customHeight="1" x14ac:dyDescent="0.25">
      <c r="B125" s="22" t="s">
        <v>143</v>
      </c>
      <c r="C125" s="32" t="s">
        <v>157</v>
      </c>
      <c r="D125" s="32" t="s">
        <v>158</v>
      </c>
      <c r="E125" s="32" t="s">
        <v>159</v>
      </c>
      <c r="F125" s="32" t="s">
        <v>160</v>
      </c>
      <c r="G125" s="32" t="s">
        <v>203</v>
      </c>
      <c r="H125" s="18" t="s">
        <v>41</v>
      </c>
      <c r="I125" s="4">
        <f t="shared" si="2"/>
        <v>5</v>
      </c>
      <c r="J125" s="68"/>
    </row>
    <row r="126" spans="2:23" ht="62.4" x14ac:dyDescent="0.25">
      <c r="B126" s="22" t="s">
        <v>161</v>
      </c>
      <c r="C126" s="32" t="s">
        <v>162</v>
      </c>
      <c r="D126" s="32" t="s">
        <v>163</v>
      </c>
      <c r="E126" s="32" t="s">
        <v>164</v>
      </c>
      <c r="F126" s="32" t="s">
        <v>165</v>
      </c>
      <c r="G126" s="32" t="s">
        <v>166</v>
      </c>
      <c r="H126" s="18" t="s">
        <v>38</v>
      </c>
      <c r="I126" s="4">
        <f t="shared" si="2"/>
        <v>2</v>
      </c>
      <c r="J126" s="68"/>
    </row>
    <row r="127" spans="2:23" ht="46.8" x14ac:dyDescent="0.25">
      <c r="B127" s="22" t="s">
        <v>144</v>
      </c>
      <c r="C127" s="32" t="s">
        <v>176</v>
      </c>
      <c r="D127" s="32" t="s">
        <v>167</v>
      </c>
      <c r="E127" s="32" t="s">
        <v>168</v>
      </c>
      <c r="F127" s="32" t="s">
        <v>169</v>
      </c>
      <c r="G127" s="32" t="s">
        <v>170</v>
      </c>
      <c r="H127" s="18" t="s">
        <v>40</v>
      </c>
      <c r="I127" s="4">
        <f t="shared" si="2"/>
        <v>4</v>
      </c>
      <c r="J127" s="68"/>
    </row>
    <row r="128" spans="2:23" ht="55.2" customHeight="1" x14ac:dyDescent="0.25">
      <c r="B128" s="22" t="s">
        <v>9</v>
      </c>
      <c r="C128" s="32" t="s">
        <v>171</v>
      </c>
      <c r="D128" s="32" t="s">
        <v>172</v>
      </c>
      <c r="E128" s="32" t="s">
        <v>173</v>
      </c>
      <c r="F128" s="32" t="s">
        <v>174</v>
      </c>
      <c r="G128" s="32" t="s">
        <v>175</v>
      </c>
      <c r="H128" s="18" t="s">
        <v>39</v>
      </c>
      <c r="I128" s="4">
        <f t="shared" si="2"/>
        <v>3</v>
      </c>
      <c r="J128" s="68"/>
    </row>
    <row r="129" spans="2:23" s="9" customFormat="1" ht="14.4" customHeight="1" x14ac:dyDescent="0.25">
      <c r="B129" s="131" t="s">
        <v>104</v>
      </c>
      <c r="C129" s="131"/>
      <c r="D129" s="131"/>
      <c r="E129" s="131"/>
      <c r="F129" s="131"/>
      <c r="G129" s="131"/>
      <c r="H129" s="19">
        <f>ROUND(AVERAGE(I123:I128),1)</f>
        <v>2.8</v>
      </c>
      <c r="J129" s="66"/>
      <c r="L129" s="14"/>
      <c r="M129" s="93"/>
      <c r="N129" s="93"/>
      <c r="O129" s="93"/>
      <c r="P129" s="93"/>
      <c r="Q129" s="93"/>
      <c r="R129" s="93"/>
      <c r="S129" s="93"/>
      <c r="T129" s="93"/>
      <c r="U129" s="14"/>
      <c r="V129" s="14"/>
      <c r="W129" s="14"/>
    </row>
    <row r="130" spans="2:23" ht="10.199999999999999" customHeight="1" x14ac:dyDescent="0.25">
      <c r="B130" s="106" t="s">
        <v>110</v>
      </c>
      <c r="C130" s="106"/>
      <c r="D130" s="106"/>
      <c r="E130" s="106"/>
      <c r="F130" s="106"/>
      <c r="G130" s="23" t="s">
        <v>99</v>
      </c>
      <c r="H130" s="25">
        <f>H129-$O$44</f>
        <v>2.5</v>
      </c>
      <c r="J130" s="5"/>
    </row>
    <row r="131" spans="2:23" ht="10.199999999999999" customHeight="1" x14ac:dyDescent="0.25">
      <c r="B131" s="106"/>
      <c r="C131" s="106"/>
      <c r="D131" s="106"/>
      <c r="E131" s="106"/>
      <c r="F131" s="106"/>
      <c r="G131" s="23" t="s">
        <v>100</v>
      </c>
      <c r="H131" s="24">
        <f>H129+$O$44</f>
        <v>3.0999999999999996</v>
      </c>
      <c r="J131" s="5"/>
    </row>
    <row r="132" spans="2:23" ht="20.399999999999999" customHeight="1" x14ac:dyDescent="0.25">
      <c r="B132" s="107" t="s">
        <v>112</v>
      </c>
      <c r="C132" s="108"/>
      <c r="D132" s="108"/>
      <c r="E132" s="108"/>
      <c r="F132" s="108"/>
      <c r="G132" s="109"/>
      <c r="H132" s="69">
        <v>2.6</v>
      </c>
      <c r="J132" s="47" t="str">
        <f>IF((AND(H132&lt;=H131,H132&gt;=H130)),"OK","CHECK")</f>
        <v>OK</v>
      </c>
    </row>
    <row r="133" spans="2:23" ht="14.4" x14ac:dyDescent="0.3">
      <c r="B133" s="6"/>
      <c r="J133" s="5"/>
      <c r="O133" s="94"/>
      <c r="P133" s="94"/>
      <c r="Q133" s="94"/>
      <c r="R133" s="94"/>
      <c r="S133" s="94"/>
      <c r="T133" s="94"/>
    </row>
    <row r="134" spans="2:23" x14ac:dyDescent="0.25">
      <c r="B134" s="40" t="s">
        <v>111</v>
      </c>
      <c r="C134" s="120"/>
      <c r="D134" s="121"/>
      <c r="E134" s="121"/>
      <c r="F134" s="121"/>
      <c r="G134" s="121"/>
      <c r="H134" s="122"/>
      <c r="J134" s="5"/>
    </row>
    <row r="135" spans="2:23" ht="30.6" customHeight="1" x14ac:dyDescent="0.25">
      <c r="B135" s="119" t="s">
        <v>204</v>
      </c>
      <c r="C135" s="123"/>
      <c r="D135" s="124"/>
      <c r="E135" s="124"/>
      <c r="F135" s="124"/>
      <c r="G135" s="124"/>
      <c r="H135" s="125"/>
      <c r="J135" s="5"/>
    </row>
    <row r="136" spans="2:23" x14ac:dyDescent="0.25">
      <c r="B136" s="119"/>
      <c r="C136" s="123"/>
      <c r="D136" s="124"/>
      <c r="E136" s="124"/>
      <c r="F136" s="124"/>
      <c r="G136" s="124"/>
      <c r="H136" s="125"/>
      <c r="J136" s="5"/>
    </row>
    <row r="137" spans="2:23" x14ac:dyDescent="0.25">
      <c r="B137" s="119"/>
      <c r="C137" s="123"/>
      <c r="D137" s="124"/>
      <c r="E137" s="124"/>
      <c r="F137" s="124"/>
      <c r="G137" s="124"/>
      <c r="H137" s="125"/>
      <c r="J137" s="5"/>
    </row>
    <row r="138" spans="2:23" x14ac:dyDescent="0.25">
      <c r="B138" s="119"/>
      <c r="C138" s="123"/>
      <c r="D138" s="124"/>
      <c r="E138" s="124"/>
      <c r="F138" s="124"/>
      <c r="G138" s="124"/>
      <c r="H138" s="125"/>
      <c r="J138" s="5"/>
    </row>
    <row r="139" spans="2:23" x14ac:dyDescent="0.25">
      <c r="B139" s="119"/>
      <c r="C139" s="123"/>
      <c r="D139" s="124"/>
      <c r="E139" s="124"/>
      <c r="F139" s="124"/>
      <c r="G139" s="124"/>
      <c r="H139" s="125"/>
      <c r="J139" s="5"/>
    </row>
    <row r="140" spans="2:23" x14ac:dyDescent="0.25">
      <c r="B140" s="119"/>
      <c r="C140" s="123"/>
      <c r="D140" s="124"/>
      <c r="E140" s="124"/>
      <c r="F140" s="124"/>
      <c r="G140" s="124"/>
      <c r="H140" s="125"/>
      <c r="J140" s="5"/>
    </row>
    <row r="141" spans="2:23" ht="224.7" customHeight="1" x14ac:dyDescent="0.25">
      <c r="B141" s="119"/>
      <c r="C141" s="126"/>
      <c r="D141" s="127"/>
      <c r="E141" s="127"/>
      <c r="F141" s="127"/>
      <c r="G141" s="127"/>
      <c r="H141" s="128"/>
      <c r="J141" s="5"/>
    </row>
    <row r="142" spans="2:23" ht="5.25" customHeight="1" x14ac:dyDescent="0.25">
      <c r="B142" s="48"/>
      <c r="C142" s="49"/>
      <c r="D142" s="49"/>
      <c r="E142" s="49"/>
      <c r="F142" s="49"/>
      <c r="G142" s="49"/>
      <c r="H142" s="49"/>
      <c r="J142" s="5"/>
    </row>
    <row r="143" spans="2:23" x14ac:dyDescent="0.25">
      <c r="B143" s="6"/>
      <c r="C143" s="8"/>
      <c r="D143" s="8"/>
      <c r="E143" s="8"/>
      <c r="F143" s="8"/>
      <c r="G143" s="8"/>
      <c r="H143" s="17"/>
      <c r="J143" s="65"/>
    </row>
    <row r="144" spans="2:23" x14ac:dyDescent="0.25">
      <c r="B144" s="102" t="s">
        <v>47</v>
      </c>
      <c r="C144" s="102"/>
      <c r="D144" s="102"/>
      <c r="E144" s="102"/>
      <c r="F144" s="102"/>
      <c r="G144" s="102"/>
      <c r="H144" s="102"/>
      <c r="J144" s="64"/>
    </row>
    <row r="145" spans="2:23" s="3" customFormat="1" ht="10.199999999999999" customHeight="1" x14ac:dyDescent="0.3">
      <c r="B145" s="133" t="s">
        <v>4</v>
      </c>
      <c r="C145" s="20">
        <v>1</v>
      </c>
      <c r="D145" s="20">
        <v>2</v>
      </c>
      <c r="E145" s="20">
        <v>3</v>
      </c>
      <c r="F145" s="20">
        <v>4</v>
      </c>
      <c r="G145" s="20">
        <v>5</v>
      </c>
      <c r="H145" s="132" t="s">
        <v>106</v>
      </c>
      <c r="J145" s="148"/>
      <c r="L145" s="15"/>
      <c r="M145" s="83"/>
      <c r="N145" s="83"/>
      <c r="O145" s="83"/>
      <c r="P145" s="83"/>
      <c r="Q145" s="83"/>
      <c r="R145" s="83"/>
      <c r="S145" s="83"/>
      <c r="T145" s="83"/>
      <c r="U145" s="15"/>
      <c r="V145" s="15"/>
      <c r="W145" s="15"/>
    </row>
    <row r="146" spans="2:23" s="3" customFormat="1" ht="10.199999999999999" customHeight="1" x14ac:dyDescent="0.3">
      <c r="B146" s="133"/>
      <c r="C146" s="21" t="s">
        <v>0</v>
      </c>
      <c r="D146" s="21" t="s">
        <v>1</v>
      </c>
      <c r="E146" s="21" t="s">
        <v>2</v>
      </c>
      <c r="F146" s="21" t="s">
        <v>3</v>
      </c>
      <c r="G146" s="21" t="s">
        <v>56</v>
      </c>
      <c r="H146" s="132"/>
      <c r="J146" s="148"/>
      <c r="L146" s="15"/>
      <c r="M146" s="83"/>
      <c r="N146" s="83"/>
      <c r="O146" s="83"/>
      <c r="P146" s="83"/>
      <c r="Q146" s="83"/>
      <c r="R146" s="83"/>
      <c r="S146" s="83"/>
      <c r="T146" s="83"/>
      <c r="U146" s="15"/>
      <c r="V146" s="15"/>
      <c r="W146" s="15"/>
    </row>
    <row r="147" spans="2:23" ht="70.2" x14ac:dyDescent="0.25">
      <c r="B147" s="22" t="s">
        <v>126</v>
      </c>
      <c r="C147" s="32" t="s">
        <v>127</v>
      </c>
      <c r="D147" s="32" t="s">
        <v>128</v>
      </c>
      <c r="E147" s="32" t="s">
        <v>129</v>
      </c>
      <c r="F147" s="32" t="s">
        <v>130</v>
      </c>
      <c r="G147" s="32" t="s">
        <v>131</v>
      </c>
      <c r="H147" s="18" t="s">
        <v>39</v>
      </c>
      <c r="I147" s="4">
        <f>VLOOKUP(H147,$P$46:$Q$50,2,FALSE)</f>
        <v>3</v>
      </c>
      <c r="J147" s="65"/>
    </row>
    <row r="148" spans="2:23" ht="46.8" x14ac:dyDescent="0.25">
      <c r="B148" s="22" t="s">
        <v>132</v>
      </c>
      <c r="C148" s="32" t="s">
        <v>133</v>
      </c>
      <c r="D148" s="32" t="s">
        <v>134</v>
      </c>
      <c r="E148" s="32" t="s">
        <v>135</v>
      </c>
      <c r="F148" s="32" t="s">
        <v>136</v>
      </c>
      <c r="G148" s="32" t="s">
        <v>137</v>
      </c>
      <c r="H148" s="18" t="s">
        <v>39</v>
      </c>
      <c r="I148" s="4">
        <f>VLOOKUP(H148,$P$46:$Q$50,2,FALSE)</f>
        <v>3</v>
      </c>
      <c r="J148" s="65"/>
    </row>
    <row r="149" spans="2:23" ht="54.6" x14ac:dyDescent="0.25">
      <c r="B149" s="22" t="s">
        <v>10</v>
      </c>
      <c r="C149" s="32" t="s">
        <v>138</v>
      </c>
      <c r="D149" s="32" t="s">
        <v>139</v>
      </c>
      <c r="E149" s="32" t="s">
        <v>140</v>
      </c>
      <c r="F149" s="32" t="s">
        <v>141</v>
      </c>
      <c r="G149" s="32" t="s">
        <v>142</v>
      </c>
      <c r="H149" s="18" t="s">
        <v>40</v>
      </c>
      <c r="I149" s="4">
        <f t="shared" ref="I149" si="3">VLOOKUP(H149,$P$46:$Q$50,2,FALSE)</f>
        <v>4</v>
      </c>
      <c r="J149" s="65"/>
    </row>
    <row r="150" spans="2:23" s="9" customFormat="1" ht="14.4" customHeight="1" x14ac:dyDescent="0.25">
      <c r="B150" s="144" t="s">
        <v>104</v>
      </c>
      <c r="C150" s="145"/>
      <c r="D150" s="145"/>
      <c r="E150" s="145"/>
      <c r="F150" s="145"/>
      <c r="G150" s="146"/>
      <c r="H150" s="19">
        <f>ROUND(AVERAGE(I144:I149),1)</f>
        <v>3.3</v>
      </c>
      <c r="J150" s="66"/>
      <c r="L150" s="14"/>
      <c r="M150" s="93"/>
      <c r="N150" s="93"/>
      <c r="O150" s="93"/>
      <c r="P150" s="93"/>
      <c r="Q150" s="93"/>
      <c r="R150" s="93"/>
      <c r="S150" s="93"/>
      <c r="T150" s="93"/>
      <c r="U150" s="14"/>
      <c r="V150" s="14"/>
      <c r="W150" s="14"/>
    </row>
    <row r="151" spans="2:23" ht="10.199999999999999" customHeight="1" x14ac:dyDescent="0.25">
      <c r="B151" s="136" t="s">
        <v>110</v>
      </c>
      <c r="C151" s="137"/>
      <c r="D151" s="137"/>
      <c r="E151" s="137"/>
      <c r="F151" s="138"/>
      <c r="G151" s="23" t="s">
        <v>99</v>
      </c>
      <c r="H151" s="25">
        <f>H150-$O$44</f>
        <v>3</v>
      </c>
      <c r="J151" s="5"/>
    </row>
    <row r="152" spans="2:23" ht="10.199999999999999" customHeight="1" x14ac:dyDescent="0.25">
      <c r="B152" s="139"/>
      <c r="C152" s="140"/>
      <c r="D152" s="140"/>
      <c r="E152" s="140"/>
      <c r="F152" s="141"/>
      <c r="G152" s="23" t="s">
        <v>100</v>
      </c>
      <c r="H152" s="24">
        <f>H150+$O$44</f>
        <v>3.5999999999999996</v>
      </c>
      <c r="J152" s="5"/>
    </row>
    <row r="153" spans="2:23" ht="20.399999999999999" customHeight="1" x14ac:dyDescent="0.25">
      <c r="B153" s="107" t="s">
        <v>112</v>
      </c>
      <c r="C153" s="108"/>
      <c r="D153" s="108"/>
      <c r="E153" s="108"/>
      <c r="F153" s="108"/>
      <c r="G153" s="109"/>
      <c r="H153" s="57">
        <v>3.5</v>
      </c>
      <c r="J153" s="47" t="str">
        <f>IF((AND(H153&lt;=H152,H153&gt;=H151)),"OK","CHECK")</f>
        <v>OK</v>
      </c>
    </row>
    <row r="154" spans="2:23" ht="14.4" x14ac:dyDescent="0.3">
      <c r="B154" s="6"/>
      <c r="J154" s="5"/>
      <c r="O154" s="94"/>
      <c r="P154" s="94"/>
      <c r="Q154" s="94"/>
      <c r="R154" s="94"/>
      <c r="S154" s="94"/>
      <c r="T154" s="94"/>
    </row>
    <row r="155" spans="2:23" x14ac:dyDescent="0.25">
      <c r="B155" s="40" t="s">
        <v>111</v>
      </c>
      <c r="C155" s="120"/>
      <c r="D155" s="121"/>
      <c r="E155" s="121"/>
      <c r="F155" s="121"/>
      <c r="G155" s="121"/>
      <c r="H155" s="122"/>
      <c r="J155" s="5"/>
    </row>
    <row r="156" spans="2:23" ht="30.6" customHeight="1" x14ac:dyDescent="0.25">
      <c r="B156" s="119" t="s">
        <v>205</v>
      </c>
      <c r="C156" s="123"/>
      <c r="D156" s="124"/>
      <c r="E156" s="124"/>
      <c r="F156" s="124"/>
      <c r="G156" s="124"/>
      <c r="H156" s="125"/>
      <c r="J156" s="5"/>
    </row>
    <row r="157" spans="2:23" x14ac:dyDescent="0.25">
      <c r="B157" s="119"/>
      <c r="C157" s="123"/>
      <c r="D157" s="124"/>
      <c r="E157" s="124"/>
      <c r="F157" s="124"/>
      <c r="G157" s="124"/>
      <c r="H157" s="125"/>
      <c r="J157" s="5"/>
    </row>
    <row r="158" spans="2:23" x14ac:dyDescent="0.25">
      <c r="B158" s="119"/>
      <c r="C158" s="123"/>
      <c r="D158" s="124"/>
      <c r="E158" s="124"/>
      <c r="F158" s="124"/>
      <c r="G158" s="124"/>
      <c r="H158" s="125"/>
      <c r="J158" s="5"/>
    </row>
    <row r="159" spans="2:23" x14ac:dyDescent="0.25">
      <c r="B159" s="119"/>
      <c r="C159" s="123"/>
      <c r="D159" s="124"/>
      <c r="E159" s="124"/>
      <c r="F159" s="124"/>
      <c r="G159" s="124"/>
      <c r="H159" s="125"/>
      <c r="J159" s="5"/>
    </row>
    <row r="160" spans="2:23" x14ac:dyDescent="0.25">
      <c r="B160" s="119"/>
      <c r="C160" s="123"/>
      <c r="D160" s="124"/>
      <c r="E160" s="124"/>
      <c r="F160" s="124"/>
      <c r="G160" s="124"/>
      <c r="H160" s="125"/>
      <c r="J160" s="5"/>
    </row>
    <row r="161" spans="2:23" x14ac:dyDescent="0.25">
      <c r="B161" s="119"/>
      <c r="C161" s="123"/>
      <c r="D161" s="124"/>
      <c r="E161" s="124"/>
      <c r="F161" s="124"/>
      <c r="G161" s="124"/>
      <c r="H161" s="125"/>
      <c r="J161" s="5"/>
    </row>
    <row r="162" spans="2:23" ht="261" customHeight="1" x14ac:dyDescent="0.25">
      <c r="B162" s="119"/>
      <c r="C162" s="126"/>
      <c r="D162" s="127"/>
      <c r="E162" s="127"/>
      <c r="F162" s="127"/>
      <c r="G162" s="127"/>
      <c r="H162" s="128"/>
      <c r="J162" s="5"/>
    </row>
    <row r="163" spans="2:23" x14ac:dyDescent="0.25">
      <c r="B163" s="6"/>
      <c r="C163" s="8"/>
      <c r="D163" s="8"/>
      <c r="E163" s="8"/>
      <c r="F163" s="8"/>
      <c r="G163" s="8"/>
    </row>
    <row r="165" spans="2:23" x14ac:dyDescent="0.25">
      <c r="B165" s="102" t="s">
        <v>48</v>
      </c>
      <c r="C165" s="102"/>
      <c r="D165" s="102"/>
      <c r="E165" s="102"/>
      <c r="F165" s="102"/>
      <c r="G165" s="102"/>
      <c r="H165" s="102"/>
      <c r="J165" s="64"/>
    </row>
    <row r="166" spans="2:23" s="3" customFormat="1" ht="10.199999999999999" customHeight="1" x14ac:dyDescent="0.3">
      <c r="B166" s="133" t="s">
        <v>4</v>
      </c>
      <c r="C166" s="20">
        <v>1</v>
      </c>
      <c r="D166" s="20">
        <v>2</v>
      </c>
      <c r="E166" s="20">
        <v>3</v>
      </c>
      <c r="F166" s="20">
        <v>4</v>
      </c>
      <c r="G166" s="20">
        <v>5</v>
      </c>
      <c r="H166" s="132" t="s">
        <v>106</v>
      </c>
      <c r="J166" s="148"/>
      <c r="L166" s="15"/>
      <c r="M166" s="83"/>
      <c r="N166" s="83"/>
      <c r="O166" s="83"/>
      <c r="P166" s="83"/>
      <c r="Q166" s="83"/>
      <c r="R166" s="83"/>
      <c r="S166" s="83"/>
      <c r="T166" s="83"/>
      <c r="U166" s="15"/>
      <c r="V166" s="15"/>
      <c r="W166" s="15"/>
    </row>
    <row r="167" spans="2:23" s="3" customFormat="1" ht="10.199999999999999" customHeight="1" x14ac:dyDescent="0.3">
      <c r="B167" s="133"/>
      <c r="C167" s="21" t="s">
        <v>0</v>
      </c>
      <c r="D167" s="21" t="s">
        <v>1</v>
      </c>
      <c r="E167" s="21" t="s">
        <v>2</v>
      </c>
      <c r="F167" s="21" t="s">
        <v>3</v>
      </c>
      <c r="G167" s="21" t="s">
        <v>56</v>
      </c>
      <c r="H167" s="132"/>
      <c r="J167" s="148"/>
      <c r="L167" s="15"/>
      <c r="M167" s="83"/>
      <c r="N167" s="83"/>
      <c r="O167" s="83"/>
      <c r="P167" s="83"/>
      <c r="Q167" s="83"/>
      <c r="R167" s="83"/>
      <c r="S167" s="83"/>
      <c r="T167" s="83"/>
      <c r="U167" s="15"/>
      <c r="V167" s="15"/>
      <c r="W167" s="15"/>
    </row>
    <row r="168" spans="2:23" ht="23.4" x14ac:dyDescent="0.25">
      <c r="B168" s="22" t="s">
        <v>11</v>
      </c>
      <c r="C168" s="32" t="s">
        <v>12</v>
      </c>
      <c r="D168" s="32" t="s">
        <v>13</v>
      </c>
      <c r="E168" s="32" t="s">
        <v>14</v>
      </c>
      <c r="F168" s="32" t="s">
        <v>15</v>
      </c>
      <c r="G168" s="32" t="s">
        <v>16</v>
      </c>
      <c r="H168" s="18" t="s">
        <v>37</v>
      </c>
      <c r="I168" s="4">
        <f>VLOOKUP(H168,$P$46:$Q$50,2,FALSE)</f>
        <v>1</v>
      </c>
      <c r="J168" s="65"/>
    </row>
    <row r="169" spans="2:23" ht="39.6" x14ac:dyDescent="0.25">
      <c r="B169" s="22" t="s">
        <v>17</v>
      </c>
      <c r="C169" s="32" t="s">
        <v>18</v>
      </c>
      <c r="D169" s="32" t="s">
        <v>19</v>
      </c>
      <c r="E169" s="32" t="s">
        <v>20</v>
      </c>
      <c r="F169" s="32" t="s">
        <v>21</v>
      </c>
      <c r="G169" s="32" t="s">
        <v>22</v>
      </c>
      <c r="H169" s="18" t="s">
        <v>39</v>
      </c>
      <c r="I169" s="4">
        <f t="shared" ref="I169:I172" si="4">VLOOKUP(H169,$P$46:$Q$50,2,FALSE)</f>
        <v>3</v>
      </c>
      <c r="J169" s="65"/>
    </row>
    <row r="170" spans="2:23" ht="52.2" customHeight="1" x14ac:dyDescent="0.25">
      <c r="B170" s="22" t="s">
        <v>23</v>
      </c>
      <c r="C170" s="32" t="s">
        <v>24</v>
      </c>
      <c r="D170" s="32" t="s">
        <v>25</v>
      </c>
      <c r="E170" s="32" t="s">
        <v>26</v>
      </c>
      <c r="F170" s="32" t="s">
        <v>27</v>
      </c>
      <c r="G170" s="32" t="s">
        <v>28</v>
      </c>
      <c r="H170" s="18" t="s">
        <v>38</v>
      </c>
      <c r="I170" s="4">
        <f t="shared" si="4"/>
        <v>2</v>
      </c>
      <c r="J170" s="65"/>
    </row>
    <row r="171" spans="2:23" ht="52.2" customHeight="1" x14ac:dyDescent="0.25">
      <c r="B171" s="22" t="s">
        <v>52</v>
      </c>
      <c r="C171" s="32" t="s">
        <v>29</v>
      </c>
      <c r="D171" s="32" t="s">
        <v>30</v>
      </c>
      <c r="E171" s="32" t="s">
        <v>31</v>
      </c>
      <c r="F171" s="32" t="s">
        <v>32</v>
      </c>
      <c r="G171" s="32" t="s">
        <v>51</v>
      </c>
      <c r="H171" s="18" t="s">
        <v>37</v>
      </c>
      <c r="I171" s="4">
        <f t="shared" si="4"/>
        <v>1</v>
      </c>
      <c r="J171" s="65"/>
    </row>
    <row r="172" spans="2:23" ht="52.2" customHeight="1" x14ac:dyDescent="0.25">
      <c r="B172" s="22" t="s">
        <v>50</v>
      </c>
      <c r="C172" s="32" t="s">
        <v>33</v>
      </c>
      <c r="D172" s="32" t="s">
        <v>34</v>
      </c>
      <c r="E172" s="32" t="s">
        <v>35</v>
      </c>
      <c r="F172" s="32" t="s">
        <v>36</v>
      </c>
      <c r="G172" s="32" t="s">
        <v>49</v>
      </c>
      <c r="H172" s="18" t="s">
        <v>38</v>
      </c>
      <c r="I172" s="4">
        <f t="shared" si="4"/>
        <v>2</v>
      </c>
      <c r="J172" s="65"/>
    </row>
    <row r="173" spans="2:23" s="9" customFormat="1" ht="14.4" customHeight="1" x14ac:dyDescent="0.25">
      <c r="B173" s="131" t="s">
        <v>104</v>
      </c>
      <c r="C173" s="131"/>
      <c r="D173" s="131"/>
      <c r="E173" s="131"/>
      <c r="F173" s="131"/>
      <c r="G173" s="131"/>
      <c r="H173" s="19">
        <f>ROUND(AVERAGE(I168:I172),1)</f>
        <v>1.8</v>
      </c>
      <c r="J173" s="66"/>
      <c r="L173" s="14"/>
      <c r="M173" s="93"/>
      <c r="N173" s="93"/>
      <c r="O173" s="93"/>
      <c r="P173" s="93"/>
      <c r="Q173" s="93"/>
      <c r="R173" s="93"/>
      <c r="S173" s="93"/>
      <c r="T173" s="93"/>
      <c r="U173" s="14"/>
      <c r="V173" s="14"/>
      <c r="W173" s="14"/>
    </row>
    <row r="174" spans="2:23" ht="10.199999999999999" customHeight="1" x14ac:dyDescent="0.25">
      <c r="B174" s="106" t="s">
        <v>110</v>
      </c>
      <c r="C174" s="106"/>
      <c r="D174" s="106"/>
      <c r="E174" s="106"/>
      <c r="F174" s="106"/>
      <c r="G174" s="23" t="s">
        <v>99</v>
      </c>
      <c r="H174" s="25">
        <f>H173-$O$44</f>
        <v>1.5</v>
      </c>
      <c r="J174" s="5"/>
    </row>
    <row r="175" spans="2:23" ht="10.199999999999999" customHeight="1" x14ac:dyDescent="0.25">
      <c r="B175" s="106"/>
      <c r="C175" s="106"/>
      <c r="D175" s="106"/>
      <c r="E175" s="106"/>
      <c r="F175" s="106"/>
      <c r="G175" s="23" t="s">
        <v>100</v>
      </c>
      <c r="H175" s="24">
        <f>H173+$O$44</f>
        <v>2.1</v>
      </c>
      <c r="J175" s="5"/>
    </row>
    <row r="176" spans="2:23" ht="20.399999999999999" customHeight="1" x14ac:dyDescent="0.25">
      <c r="B176" s="107" t="s">
        <v>112</v>
      </c>
      <c r="C176" s="108"/>
      <c r="D176" s="108"/>
      <c r="E176" s="108"/>
      <c r="F176" s="108"/>
      <c r="G176" s="109"/>
      <c r="H176" s="69">
        <v>3</v>
      </c>
      <c r="J176" s="47" t="str">
        <f>IF((AND(H176&lt;=H175,H176&gt;=H174)),"OK","CHECK")</f>
        <v>CHECK</v>
      </c>
    </row>
    <row r="177" spans="2:20" ht="14.4" x14ac:dyDescent="0.3">
      <c r="B177" s="6"/>
      <c r="J177" s="5"/>
      <c r="O177" s="94"/>
      <c r="P177" s="94"/>
      <c r="Q177" s="94"/>
      <c r="R177" s="94"/>
      <c r="S177" s="94"/>
      <c r="T177" s="94"/>
    </row>
    <row r="178" spans="2:20" x14ac:dyDescent="0.25">
      <c r="B178" s="40" t="s">
        <v>111</v>
      </c>
      <c r="C178" s="120"/>
      <c r="D178" s="121"/>
      <c r="E178" s="121"/>
      <c r="F178" s="121"/>
      <c r="G178" s="121"/>
      <c r="H178" s="122"/>
      <c r="J178" s="5"/>
    </row>
    <row r="179" spans="2:20" ht="30.6" customHeight="1" x14ac:dyDescent="0.25">
      <c r="B179" s="119" t="s">
        <v>206</v>
      </c>
      <c r="C179" s="123"/>
      <c r="D179" s="124"/>
      <c r="E179" s="124"/>
      <c r="F179" s="124"/>
      <c r="G179" s="124"/>
      <c r="H179" s="125"/>
      <c r="J179" s="5"/>
    </row>
    <row r="180" spans="2:20" x14ac:dyDescent="0.25">
      <c r="B180" s="119"/>
      <c r="C180" s="123"/>
      <c r="D180" s="124"/>
      <c r="E180" s="124"/>
      <c r="F180" s="124"/>
      <c r="G180" s="124"/>
      <c r="H180" s="125"/>
      <c r="J180" s="5"/>
    </row>
    <row r="181" spans="2:20" x14ac:dyDescent="0.25">
      <c r="B181" s="119"/>
      <c r="C181" s="123"/>
      <c r="D181" s="124"/>
      <c r="E181" s="124"/>
      <c r="F181" s="124"/>
      <c r="G181" s="124"/>
      <c r="H181" s="125"/>
      <c r="J181" s="5"/>
    </row>
    <row r="182" spans="2:20" x14ac:dyDescent="0.25">
      <c r="B182" s="119"/>
      <c r="C182" s="123"/>
      <c r="D182" s="124"/>
      <c r="E182" s="124"/>
      <c r="F182" s="124"/>
      <c r="G182" s="124"/>
      <c r="H182" s="125"/>
      <c r="J182" s="5"/>
    </row>
    <row r="183" spans="2:20" x14ac:dyDescent="0.25">
      <c r="B183" s="119"/>
      <c r="C183" s="123"/>
      <c r="D183" s="124"/>
      <c r="E183" s="124"/>
      <c r="F183" s="124"/>
      <c r="G183" s="124"/>
      <c r="H183" s="125"/>
      <c r="J183" s="5"/>
    </row>
    <row r="184" spans="2:20" x14ac:dyDescent="0.25">
      <c r="B184" s="119"/>
      <c r="C184" s="123"/>
      <c r="D184" s="124"/>
      <c r="E184" s="124"/>
      <c r="F184" s="124"/>
      <c r="G184" s="124"/>
      <c r="H184" s="125"/>
      <c r="J184" s="5"/>
    </row>
    <row r="185" spans="2:20" ht="206.25" customHeight="1" x14ac:dyDescent="0.25">
      <c r="B185" s="119"/>
      <c r="C185" s="126"/>
      <c r="D185" s="127"/>
      <c r="E185" s="127"/>
      <c r="F185" s="127"/>
      <c r="G185" s="127"/>
      <c r="H185" s="128"/>
      <c r="J185" s="5"/>
    </row>
    <row r="189" spans="2:20" x14ac:dyDescent="0.25">
      <c r="B189" s="102" t="s">
        <v>207</v>
      </c>
      <c r="C189" s="102"/>
      <c r="D189" s="102"/>
      <c r="E189" s="102"/>
      <c r="F189" s="102"/>
      <c r="G189" s="102"/>
      <c r="H189" s="102"/>
    </row>
  </sheetData>
  <sheetProtection algorithmName="SHA-512" hashValue="X9BLCv7ZGtPjOd1+CKiMNmAf/rrFLejf7xOUE0rZMuyGYt3ddeWrVSC1DrrhPOa+2daZyjTj/NmyQTyPpkhKsw==" saltValue="7UhNm6mSX5q9KndcnSAcqA==" spinCount="100000" sheet="1" formatCells="0" formatColumns="0" formatRows="0" insertColumns="0" insertRows="0" insertHyperlinks="0" deleteColumns="0" deleteRows="0" sort="0" autoFilter="0" pivotTables="0"/>
  <protectedRanges>
    <protectedRange sqref="C10 C14:H16 C19 C7:H8" name="Bereich4"/>
    <protectedRange sqref="E51:E53" name="Bereich2"/>
    <protectedRange sqref="C68 H58:H62 H66 H80:H82 H86 C88 H108 H101:H104 C110 H123:H128 H132 C134 H153 H147:H149 C155 H168:H172 H176 C178 C19" name="Schreiben"/>
    <protectedRange sqref="D39:F41" name="Bereich5"/>
  </protectedRanges>
  <mergeCells count="85">
    <mergeCell ref="B20:B35"/>
    <mergeCell ref="C19:J35"/>
    <mergeCell ref="B7:B8"/>
    <mergeCell ref="B10:B12"/>
    <mergeCell ref="B18:J18"/>
    <mergeCell ref="C10:J12"/>
    <mergeCell ref="C14:J14"/>
    <mergeCell ref="C15:J15"/>
    <mergeCell ref="C16:J16"/>
    <mergeCell ref="C2:D2"/>
    <mergeCell ref="E2:F2"/>
    <mergeCell ref="C7:D8"/>
    <mergeCell ref="E7:F8"/>
    <mergeCell ref="G7:H8"/>
    <mergeCell ref="B43:C44"/>
    <mergeCell ref="D43:D44"/>
    <mergeCell ref="E43:E44"/>
    <mergeCell ref="B37:C37"/>
    <mergeCell ref="F43:F44"/>
    <mergeCell ref="B39:C41"/>
    <mergeCell ref="D39:F41"/>
    <mergeCell ref="B77:H77"/>
    <mergeCell ref="J166:J167"/>
    <mergeCell ref="J56:J57"/>
    <mergeCell ref="J78:J79"/>
    <mergeCell ref="J99:J100"/>
    <mergeCell ref="J121:J122"/>
    <mergeCell ref="J145:J146"/>
    <mergeCell ref="B64:F65"/>
    <mergeCell ref="B66:G66"/>
    <mergeCell ref="C68:H75"/>
    <mergeCell ref="B69:B75"/>
    <mergeCell ref="B174:F175"/>
    <mergeCell ref="B83:G83"/>
    <mergeCell ref="B105:G105"/>
    <mergeCell ref="B129:G129"/>
    <mergeCell ref="B150:G150"/>
    <mergeCell ref="B86:G86"/>
    <mergeCell ref="C88:H95"/>
    <mergeCell ref="B89:B95"/>
    <mergeCell ref="B99:B100"/>
    <mergeCell ref="H99:H100"/>
    <mergeCell ref="B121:B122"/>
    <mergeCell ref="H121:H122"/>
    <mergeCell ref="B145:B146"/>
    <mergeCell ref="B84:F85"/>
    <mergeCell ref="C155:H162"/>
    <mergeCell ref="B156:B162"/>
    <mergeCell ref="B173:G173"/>
    <mergeCell ref="H145:H146"/>
    <mergeCell ref="B166:B167"/>
    <mergeCell ref="H166:H167"/>
    <mergeCell ref="B50:C50"/>
    <mergeCell ref="C134:H141"/>
    <mergeCell ref="B135:B141"/>
    <mergeCell ref="B151:F152"/>
    <mergeCell ref="B153:G153"/>
    <mergeCell ref="B55:H55"/>
    <mergeCell ref="B51:C51"/>
    <mergeCell ref="B78:B79"/>
    <mergeCell ref="H78:H79"/>
    <mergeCell ref="H56:H57"/>
    <mergeCell ref="B63:G63"/>
    <mergeCell ref="B56:B57"/>
    <mergeCell ref="B45:C45"/>
    <mergeCell ref="B46:C46"/>
    <mergeCell ref="B47:C47"/>
    <mergeCell ref="B48:C48"/>
    <mergeCell ref="B49:C49"/>
    <mergeCell ref="B189:H189"/>
    <mergeCell ref="B5:F5"/>
    <mergeCell ref="G45:H46"/>
    <mergeCell ref="B98:H98"/>
    <mergeCell ref="B120:H120"/>
    <mergeCell ref="B144:H144"/>
    <mergeCell ref="B165:H165"/>
    <mergeCell ref="B106:F107"/>
    <mergeCell ref="B108:G108"/>
    <mergeCell ref="C110:H117"/>
    <mergeCell ref="B111:B117"/>
    <mergeCell ref="B130:F131"/>
    <mergeCell ref="B132:G132"/>
    <mergeCell ref="B176:G176"/>
    <mergeCell ref="C178:H185"/>
    <mergeCell ref="B179:B185"/>
  </mergeCells>
  <phoneticPr fontId="11" type="noConversion"/>
  <dataValidations count="1">
    <dataValidation type="list" allowBlank="1" showInputMessage="1" showErrorMessage="1" sqref="H123:H128 H168:H172 H101:H104 H58:H62 H147:H149 H80:H82" xr:uid="{A2B5054B-C7C9-449E-9CCC-282850C65F0D}">
      <formula1>$P$46:$P$50</formula1>
    </dataValidation>
  </dataValidations>
  <pageMargins left="0.70866141732283472" right="0.70866141732283472" top="0.78740157480314965" bottom="0.78740157480314965" header="0.31496062992125984" footer="0.31496062992125984"/>
  <pageSetup paperSize="9" scale="86" fitToWidth="0" fitToHeight="0" orientation="portrait" r:id="rId1"/>
  <headerFooter>
    <oddFooter>Seite &amp;P von &amp;N</oddFooter>
  </headerFooter>
  <rowBreaks count="7" manualBreakCount="7">
    <brk id="41" min="1" max="9" man="1"/>
    <brk id="75" min="1" max="9" man="1"/>
    <brk id="96" min="1" max="9" man="1"/>
    <brk id="118" min="1" max="9" man="1"/>
    <brk id="142" max="16383" man="1"/>
    <brk id="163" max="16383" man="1"/>
    <brk id="186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4</xdr:col>
                    <xdr:colOff>274320</xdr:colOff>
                    <xdr:row>6</xdr:row>
                    <xdr:rowOff>144780</xdr:rowOff>
                  </from>
                  <to>
                    <xdr:col>4</xdr:col>
                    <xdr:colOff>571500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6</xdr:col>
                    <xdr:colOff>182880</xdr:colOff>
                    <xdr:row>6</xdr:row>
                    <xdr:rowOff>144780</xdr:rowOff>
                  </from>
                  <to>
                    <xdr:col>6</xdr:col>
                    <xdr:colOff>518160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2</xdr:col>
                    <xdr:colOff>236220</xdr:colOff>
                    <xdr:row>6</xdr:row>
                    <xdr:rowOff>137160</xdr:rowOff>
                  </from>
                  <to>
                    <xdr:col>2</xdr:col>
                    <xdr:colOff>533400</xdr:colOff>
                    <xdr:row>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19AB493-905F-4BAB-81D5-383117F333E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2"/>
              <x14:cfIcon iconSet="3Symbols2" iconId="1"/>
            </x14:iconSet>
          </x14:cfRule>
          <xm:sqref>G48:G50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Gutachten</vt:lpstr>
      <vt:lpstr>Gutachten!Druckbereich</vt:lpstr>
      <vt:lpstr>Gutachten!Drucktitel</vt:lpstr>
    </vt:vector>
  </TitlesOfParts>
  <Company>DHBW-Heilbronn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Wiehenbrauk, Daniela Prof. Dr.</dc:creator>
  <cp:lastModifiedBy>Wiehenbrauk, Daniela Prof. Dr.</cp:lastModifiedBy>
  <cp:lastPrinted>2024-02-27T10:24:26Z</cp:lastPrinted>
  <dcterms:created xsi:type="dcterms:W3CDTF">2023-10-24T15:12:39Z</dcterms:created>
  <dcterms:modified xsi:type="dcterms:W3CDTF">2024-03-17T11:50:02Z</dcterms:modified>
</cp:coreProperties>
</file>